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ЮЗАО\письма\2025\Прочие\ГКУ АМПП\"/>
    </mc:Choice>
  </mc:AlternateContent>
  <bookViews>
    <workbookView xWindow="0" yWindow="0" windowWidth="28800" windowHeight="11700"/>
  </bookViews>
  <sheets>
    <sheet name="лист 1" sheetId="2" r:id="rId1"/>
  </sheets>
  <definedNames>
    <definedName name="_xlnm._FilterDatabase" localSheetId="0" hidden="1">'лист 1'!$A$3:$M$174</definedName>
  </definedNames>
  <calcPr calcId="162913"/>
</workbook>
</file>

<file path=xl/calcChain.xml><?xml version="1.0" encoding="utf-8"?>
<calcChain xmlns="http://schemas.openxmlformats.org/spreadsheetml/2006/main">
  <c r="G174" i="2" l="1"/>
  <c r="C174" i="2"/>
  <c r="K156" i="2"/>
  <c r="C173" i="2"/>
  <c r="G157" i="2"/>
  <c r="G158" i="2"/>
  <c r="G159" i="2"/>
  <c r="G160" i="2"/>
  <c r="G161" i="2"/>
  <c r="G162" i="2"/>
  <c r="G163" i="2"/>
  <c r="G164" i="2"/>
  <c r="G165" i="2"/>
  <c r="G166" i="2"/>
  <c r="G167" i="2"/>
  <c r="G168" i="2"/>
  <c r="G169" i="2"/>
  <c r="G170" i="2"/>
  <c r="G171" i="2"/>
  <c r="G172" i="2"/>
  <c r="G156" i="2"/>
  <c r="K131" i="2"/>
  <c r="C155" i="2"/>
  <c r="G136" i="2"/>
  <c r="G132" i="2"/>
  <c r="G133" i="2"/>
  <c r="G134" i="2"/>
  <c r="G135" i="2"/>
  <c r="G137" i="2"/>
  <c r="G138" i="2"/>
  <c r="G139" i="2"/>
  <c r="G140" i="2"/>
  <c r="G141" i="2"/>
  <c r="G142" i="2"/>
  <c r="G143" i="2"/>
  <c r="G144" i="2"/>
  <c r="G145" i="2"/>
  <c r="G146" i="2"/>
  <c r="G147" i="2"/>
  <c r="G148" i="2"/>
  <c r="G149" i="2"/>
  <c r="G150" i="2"/>
  <c r="G151" i="2"/>
  <c r="G152" i="2"/>
  <c r="G153" i="2"/>
  <c r="G154" i="2"/>
  <c r="G131" i="2"/>
  <c r="C130" i="2"/>
  <c r="G115" i="2"/>
  <c r="G116" i="2"/>
  <c r="G117" i="2"/>
  <c r="G118" i="2"/>
  <c r="G119" i="2"/>
  <c r="G120" i="2"/>
  <c r="G121" i="2"/>
  <c r="G122" i="2"/>
  <c r="G123" i="2"/>
  <c r="G124" i="2"/>
  <c r="G125" i="2"/>
  <c r="G126" i="2"/>
  <c r="G127" i="2"/>
  <c r="G128" i="2"/>
  <c r="G129" i="2"/>
  <c r="G114" i="2"/>
  <c r="K114" i="2"/>
  <c r="G173" i="2" l="1"/>
  <c r="G130" i="2"/>
  <c r="G155" i="2"/>
  <c r="C113" i="2" l="1"/>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83" i="2"/>
  <c r="K83" i="2"/>
  <c r="K60" i="2"/>
  <c r="K32" i="2"/>
  <c r="K18" i="2"/>
  <c r="K4" i="2"/>
  <c r="C82" i="2"/>
  <c r="G61" i="2"/>
  <c r="G62" i="2"/>
  <c r="G63" i="2"/>
  <c r="G64" i="2"/>
  <c r="G65" i="2"/>
  <c r="G66" i="2"/>
  <c r="G67" i="2"/>
  <c r="G68" i="2"/>
  <c r="G69" i="2"/>
  <c r="G70" i="2"/>
  <c r="G71" i="2"/>
  <c r="G72" i="2"/>
  <c r="G73" i="2"/>
  <c r="G74" i="2"/>
  <c r="G75" i="2"/>
  <c r="G76" i="2"/>
  <c r="G77" i="2"/>
  <c r="G78" i="2"/>
  <c r="G79" i="2"/>
  <c r="G80" i="2"/>
  <c r="G81" i="2"/>
  <c r="G60" i="2"/>
  <c r="C59" i="2"/>
  <c r="G33" i="2"/>
  <c r="G34" i="2"/>
  <c r="G35" i="2"/>
  <c r="G36" i="2"/>
  <c r="G37" i="2"/>
  <c r="G38" i="2"/>
  <c r="G39" i="2"/>
  <c r="G40" i="2"/>
  <c r="G41" i="2"/>
  <c r="G42" i="2"/>
  <c r="G43" i="2"/>
  <c r="G44" i="2"/>
  <c r="G45" i="2"/>
  <c r="G46" i="2"/>
  <c r="G47" i="2"/>
  <c r="G48" i="2"/>
  <c r="G49" i="2"/>
  <c r="G50" i="2"/>
  <c r="G51" i="2"/>
  <c r="G52" i="2"/>
  <c r="G53" i="2"/>
  <c r="G54" i="2"/>
  <c r="G55" i="2"/>
  <c r="G56" i="2"/>
  <c r="G57" i="2"/>
  <c r="G58" i="2"/>
  <c r="G32" i="2"/>
  <c r="C17" i="2"/>
  <c r="C31" i="2"/>
  <c r="G19" i="2"/>
  <c r="G20" i="2"/>
  <c r="G21" i="2"/>
  <c r="G22" i="2"/>
  <c r="G23" i="2"/>
  <c r="G24" i="2"/>
  <c r="G25" i="2"/>
  <c r="G26" i="2"/>
  <c r="G27" i="2"/>
  <c r="G28" i="2"/>
  <c r="G29" i="2"/>
  <c r="G30" i="2"/>
  <c r="G18" i="2"/>
  <c r="G113" i="2" l="1"/>
  <c r="G82" i="2"/>
  <c r="G59" i="2"/>
  <c r="G31" i="2"/>
  <c r="G5" i="2" l="1"/>
  <c r="G6" i="2"/>
  <c r="G7" i="2"/>
  <c r="G8" i="2"/>
  <c r="G9" i="2"/>
  <c r="G10" i="2"/>
  <c r="G11" i="2"/>
  <c r="G12" i="2"/>
  <c r="G13" i="2"/>
  <c r="G14" i="2"/>
  <c r="G15" i="2"/>
  <c r="G16" i="2"/>
  <c r="G4" i="2"/>
  <c r="G17" i="2" l="1"/>
</calcChain>
</file>

<file path=xl/sharedStrings.xml><?xml version="1.0" encoding="utf-8"?>
<sst xmlns="http://schemas.openxmlformats.org/spreadsheetml/2006/main" count="221" uniqueCount="199">
  <si>
    <t>№</t>
  </si>
  <si>
    <t>Район</t>
  </si>
  <si>
    <t>Стоимость работ в соответствии с Программой проведения работ (тыс.руб.)</t>
  </si>
  <si>
    <t>Виды работ</t>
  </si>
  <si>
    <t>Плановая дата завершения работ</t>
  </si>
  <si>
    <t>Количество объектов, по которым работы завершены</t>
  </si>
  <si>
    <t>%   завершения работ</t>
  </si>
  <si>
    <t xml:space="preserve">Примечание </t>
  </si>
  <si>
    <t>Направление расходования средств (в соответствии с 849-ПП)</t>
  </si>
  <si>
    <t>Фотоматериалы</t>
  </si>
  <si>
    <t>Адресный ориентир</t>
  </si>
  <si>
    <t>Объем поступивших средств, (тыс.руб.)</t>
  </si>
  <si>
    <t>Кол-во объектов для обозначенного вида работ</t>
  </si>
  <si>
    <t xml:space="preserve">Академический </t>
  </si>
  <si>
    <t>https://cloud.dit.mos.ru/s/XPwdWGyQdfXp5YB</t>
  </si>
  <si>
    <t>Коньково</t>
  </si>
  <si>
    <t>Черемушки</t>
  </si>
  <si>
    <t>Южное Бутово</t>
  </si>
  <si>
    <t>Итого по району Академический:</t>
  </si>
  <si>
    <t>Итого по району Черемушки:</t>
  </si>
  <si>
    <t xml:space="preserve">Стимулирование управ районов
</t>
  </si>
  <si>
    <t>Стимулирование управ районов</t>
  </si>
  <si>
    <t>ремонт покрытия асфальтобетонного проезда,ремонт покрытия асфальтобетонного тротуара,устройство покрытия асфальтобетонного тротуара,устройство покрытия асфальтобетонного автопарковки,замена садового бортового камня,замена дорожного бортового камня,устройство садового бортового камня,устройство дорожного бортового камня,ремонт подпорной стенки,замена ограждения детской площадки,посадка кустарника,устройство опоры наружного освещения,обустройство маф территорий</t>
  </si>
  <si>
    <t xml:space="preserve">Гагаринский </t>
  </si>
  <si>
    <t>Итого по Гагаринскому району:</t>
  </si>
  <si>
    <t>Котловка</t>
  </si>
  <si>
    <t>Теплый Стан</t>
  </si>
  <si>
    <t>Итого по району Теплый Стан:</t>
  </si>
  <si>
    <t>Ломоносовский</t>
  </si>
  <si>
    <t>Отчет об использовании средств, полученных от доходов от взимания платы за размещение транспортных средств на парковочных местах платных городских парковок выделенных в соответствии с постановлением Правительства Москвы от 26.12.2012 №849-ПП"О стимулировании территориальных органов исполнительной власти города Москвы"</t>
  </si>
  <si>
    <t>Винокурова ул. 10 к.1</t>
  </si>
  <si>
    <t>Винокурова ул. 10 к.2</t>
  </si>
  <si>
    <t>Винокурова ул. 12 к.4</t>
  </si>
  <si>
    <t>Винокурова ул. 12 к.5</t>
  </si>
  <si>
    <t>Дмитрия Ульянова ул. 31</t>
  </si>
  <si>
    <t>Дмитрия Ульянова ул. 37 к.4; Черемушкинская Б. ул. 18 к.1, 18 к.2</t>
  </si>
  <si>
    <t>Новочеремушкинская ул. 11 к.1</t>
  </si>
  <si>
    <t>Новочеремушкинская ул. 13</t>
  </si>
  <si>
    <t>Новочеремушкинская ул. 15/29</t>
  </si>
  <si>
    <t>Новочеремушкинская ул. 11 к.2</t>
  </si>
  <si>
    <t>Новочеремушкинская ул. 11 к.3</t>
  </si>
  <si>
    <t>Новочеремушкинская ул. 9</t>
  </si>
  <si>
    <t>Дмитрия Ульянова ул. 33 к.10</t>
  </si>
  <si>
    <t>Ленинский просп. 43 к.7</t>
  </si>
  <si>
    <t>Ленинский просп. 43 к.8</t>
  </si>
  <si>
    <t>Ленинский просп. 43 к.9</t>
  </si>
  <si>
    <t>Ленинский просп. 43 к.10</t>
  </si>
  <si>
    <t>Ленинский просп. 43 к.11</t>
  </si>
  <si>
    <t>Губкина ул. 6 к.1</t>
  </si>
  <si>
    <t>Вавилова ул. 46; Дмитрия Ульянова ул. 5</t>
  </si>
  <si>
    <t>Вавилова ул. 44 к.3</t>
  </si>
  <si>
    <t>Вавилова ул. 44 к.4</t>
  </si>
  <si>
    <t>Дмитрия Ульянова ул. 3</t>
  </si>
  <si>
    <t>Губкина ул. 4</t>
  </si>
  <si>
    <t>Ленинский просп. 57</t>
  </si>
  <si>
    <t>Ленинский просп. 61/1</t>
  </si>
  <si>
    <t>Профсоюзная ул. 79</t>
  </si>
  <si>
    <t>Бутлерова ул. 24</t>
  </si>
  <si>
    <t>Антонова Генерала ул. 7 к.1</t>
  </si>
  <si>
    <t>Введенского ул. 12 к.1</t>
  </si>
  <si>
    <t>Введенского ул. 10 к.2</t>
  </si>
  <si>
    <t>Введенского ул. 12 к.2</t>
  </si>
  <si>
    <t>Профсоюзная ул. 73</t>
  </si>
  <si>
    <t>Бутлерова ул. 28</t>
  </si>
  <si>
    <t>Профсоюзная ул. 75 к.4</t>
  </si>
  <si>
    <t>Антонова Генерала ул. 7</t>
  </si>
  <si>
    <t>Профсоюзная ул. 69</t>
  </si>
  <si>
    <t>Введенского ул. 10 к.1</t>
  </si>
  <si>
    <t>Профсоюзная ул. 75 к.1</t>
  </si>
  <si>
    <t>Профсоюзная ул. 77</t>
  </si>
  <si>
    <t>Антонова Генерала ул. 5 к.3</t>
  </si>
  <si>
    <t>Антонова Генерала ул. 3, 3Б</t>
  </si>
  <si>
    <t>Антонова Генерала ул. 5 к.2</t>
  </si>
  <si>
    <t>Антонова Генерала ул. 7 к.2</t>
  </si>
  <si>
    <t>Бутлерова ул. 22</t>
  </si>
  <si>
    <t>Антонова Генерала ул. 5 к.5</t>
  </si>
  <si>
    <t>Антонова Генерала ул. 1</t>
  </si>
  <si>
    <t>Профсоюзная ул. 75 к.2</t>
  </si>
  <si>
    <t>Бутлерова ул. 26 к.1, 26 к.2</t>
  </si>
  <si>
    <t>Бутлерова ул. 30</t>
  </si>
  <si>
    <t>Антонова Генерала ул. 5 к.4</t>
  </si>
  <si>
    <t>Антонова Генерала ул. 5 к.1</t>
  </si>
  <si>
    <t>Профсоюзная ул. 75 к.3</t>
  </si>
  <si>
    <t>Винокурова ул. 17 к.2</t>
  </si>
  <si>
    <t>Черемушкинская Б. ул. 11 к.2</t>
  </si>
  <si>
    <t>Черемушкинская Б. ул. 11 к.3</t>
  </si>
  <si>
    <t>Севастопольский просп. 14 к.1</t>
  </si>
  <si>
    <t>Винокурова ул. 17 к.1</t>
  </si>
  <si>
    <t>Черемушкинская Б. ул. 9 к.3</t>
  </si>
  <si>
    <t>Винокурова ул. 17 к.3</t>
  </si>
  <si>
    <t>Нагорная ул. 24 к.4</t>
  </si>
  <si>
    <t>Севастопольский просп. 10 к.3</t>
  </si>
  <si>
    <t>Севастопольский просп. 10 к.4</t>
  </si>
  <si>
    <t>Севастопольский просп. 12 к.1</t>
  </si>
  <si>
    <t>Севастопольский просп. 12 к.2</t>
  </si>
  <si>
    <t>Севастопольский просп. 12 к.3</t>
  </si>
  <si>
    <t>Севастопольский просп. 12 к.4</t>
  </si>
  <si>
    <t>Севастопольский просп. 14 к.2</t>
  </si>
  <si>
    <t>Черемушкинская Б. ул. 11 к.1</t>
  </si>
  <si>
    <t>Черемушкинская Б. ул. 3 к.1</t>
  </si>
  <si>
    <t>Черемушкинская Б. ул. 7</t>
  </si>
  <si>
    <t>Черемушкинская Б. ул. 3 к.2</t>
  </si>
  <si>
    <t>Черемушкинская Б. ул. 5 к.1</t>
  </si>
  <si>
    <t>Черемушкинская Б. ул. 9 к.2</t>
  </si>
  <si>
    <t>Винокурова ул. 17 к.4</t>
  </si>
  <si>
    <t>Вернадского просп. д.15</t>
  </si>
  <si>
    <t>Вернадского просп. д.13</t>
  </si>
  <si>
    <t>Вернадского просп. д.11/19</t>
  </si>
  <si>
    <t>Крупской ул. д. 4 к.1</t>
  </si>
  <si>
    <t>Крупской ул. д. 4 к.2</t>
  </si>
  <si>
    <t>Крупской ул. 4 к.3</t>
  </si>
  <si>
    <t>Крупской ул. д. 8 к.1</t>
  </si>
  <si>
    <t>Крупской ул. 8 к.2</t>
  </si>
  <si>
    <t>Крупской ул. д. 8 к.3</t>
  </si>
  <si>
    <t>Крупской ул. д. 14</t>
  </si>
  <si>
    <t>Крупской ул. д. 6 к.2</t>
  </si>
  <si>
    <t>Строителей ул. д.17 к.2</t>
  </si>
  <si>
    <t>Строителей ул. д.17 к.1</t>
  </si>
  <si>
    <t>Строителей ул. 13 к.1, 13 к.2, 13 к.3</t>
  </si>
  <si>
    <t>Строителей ул. д.13 к.4</t>
  </si>
  <si>
    <t>Строителей ул. д.13 к.5</t>
  </si>
  <si>
    <t>Строителей ул. д.11 к.3</t>
  </si>
  <si>
    <t>Строителей ул. д.11 к.2</t>
  </si>
  <si>
    <t>Строителей ул. д.11 к.1</t>
  </si>
  <si>
    <t>Строителей ул. д.9</t>
  </si>
  <si>
    <t>Строителей ул. 7 к.1</t>
  </si>
  <si>
    <t>Строителей ул. д.7 к.2</t>
  </si>
  <si>
    <t>Строителей ул. д.7 к.3</t>
  </si>
  <si>
    <t>Строителей ул. д.5 к.1, к.2, к.3</t>
  </si>
  <si>
    <t>Строителей ул. д.5 к.4</t>
  </si>
  <si>
    <t>Строителей ул. д.5 к.5</t>
  </si>
  <si>
    <t>Строителей ул. д.3</t>
  </si>
  <si>
    <t>Ленинский просп. д.74</t>
  </si>
  <si>
    <t>Ленинский просп. д.78</t>
  </si>
  <si>
    <t>Ленинский просп. д.82/2</t>
  </si>
  <si>
    <t>Профсоюзная ул. 136 к.3</t>
  </si>
  <si>
    <t>Профсоюзная ул. 132 к.4</t>
  </si>
  <si>
    <t>Профсоюзная ул. 132 к.3</t>
  </si>
  <si>
    <t>Профсоюзная ул. 132 к.7</t>
  </si>
  <si>
    <t>Профсоюзная ул. 142</t>
  </si>
  <si>
    <t>Профсоюзная ул. 138</t>
  </si>
  <si>
    <t>Профсоюзная ул. 136 к.2</t>
  </si>
  <si>
    <t>Профсоюзная ул. 140 к.5</t>
  </si>
  <si>
    <t>Профсоюзная ул. 136 к.1</t>
  </si>
  <si>
    <t>Профсоюзная ул. 140 к.2</t>
  </si>
  <si>
    <t>Профсоюзная ул. 132 к.1</t>
  </si>
  <si>
    <t>Профсоюзная ул. 132 к.5</t>
  </si>
  <si>
    <t>Профсоюзная ул. 140 к.1</t>
  </si>
  <si>
    <t>Профсоюзная ул. 132 к.2</t>
  </si>
  <si>
    <t>ул. Теплый Стан д.7</t>
  </si>
  <si>
    <t>ул. Теплый Стан д.7 к.2</t>
  </si>
  <si>
    <t>Обручева ул. 35 к.2</t>
  </si>
  <si>
    <t>Обручева ул. 57</t>
  </si>
  <si>
    <t>Обручева ул. 53</t>
  </si>
  <si>
    <t>Обручева ул. 35 к.3</t>
  </si>
  <si>
    <t>Севастопольский просп. 50/11</t>
  </si>
  <si>
    <t>Херсонская ул. 15</t>
  </si>
  <si>
    <t>Херсонская ул. 31</t>
  </si>
  <si>
    <t>Херсонская ул. 35</t>
  </si>
  <si>
    <t>Обручева ул. 35 к.1</t>
  </si>
  <si>
    <t>Обручева ул. 41</t>
  </si>
  <si>
    <t>Обручева ул. 51</t>
  </si>
  <si>
    <t>Обручева ул. 49</t>
  </si>
  <si>
    <t>Обручева ул. 63</t>
  </si>
  <si>
    <t>Обручева ул. 61</t>
  </si>
  <si>
    <t>Обручева ул. 65/54</t>
  </si>
  <si>
    <t>Херсонская ул. 13</t>
  </si>
  <si>
    <t>Обручева ул. 47</t>
  </si>
  <si>
    <t>Севастопольский просп. 52</t>
  </si>
  <si>
    <t>Обручева ул. 37</t>
  </si>
  <si>
    <t>Обручева ул. 39</t>
  </si>
  <si>
    <t>Херсонская ул. 41</t>
  </si>
  <si>
    <t>Обручева ул. 59</t>
  </si>
  <si>
    <t>Херсонская ул.21</t>
  </si>
  <si>
    <t>Херсонская ул. 23</t>
  </si>
  <si>
    <t>Южнобутовская ул. 53</t>
  </si>
  <si>
    <t>Южнобутовская ул. 45</t>
  </si>
  <si>
    <t>Чечерский пр. 30</t>
  </si>
  <si>
    <t>Чечерский пр. 46</t>
  </si>
  <si>
    <t>Чечерский пр. 52</t>
  </si>
  <si>
    <t>Чечерский пр. 38</t>
  </si>
  <si>
    <t>Чечерский пр. 54</t>
  </si>
  <si>
    <t>Чечерский пр. 34</t>
  </si>
  <si>
    <t>Чечерский пр. 36</t>
  </si>
  <si>
    <t>Южнобутовская ул. 49</t>
  </si>
  <si>
    <t>Южнобутовская ул. 51</t>
  </si>
  <si>
    <t>Южнобутовская ул. 41</t>
  </si>
  <si>
    <t>Южнобутовская ул. 61</t>
  </si>
  <si>
    <t>Южнобутовская ул. 65</t>
  </si>
  <si>
    <t>Чечерский пр. 48</t>
  </si>
  <si>
    <t>Южнобутовская ул. 47</t>
  </si>
  <si>
    <t>Чечерский пр. 44</t>
  </si>
  <si>
    <t>Зюзино,Обручевский,Северное Бутово,Ясенево</t>
  </si>
  <si>
    <t>Финансирование в 2025 году отсутствует</t>
  </si>
  <si>
    <t>Итого по районуЮжное Бутово:</t>
  </si>
  <si>
    <t>Итого по району Ломоносовский:</t>
  </si>
  <si>
    <t>Итого по району Котловка :</t>
  </si>
  <si>
    <t>Итого по району Коньково:</t>
  </si>
  <si>
    <t>ИТОГО по ЮЗАО: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</si>
</sst>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9" x14ac:knownFonts="1">
    <font>
      <sz val="10"/>
      <name val="Arial"/>
      <family val="2"/>
      <charset val="204"/>
    </font>
    <font>
      <sz val="10"/>
      <name val="Arial"/>
      <charset val="204"/>
    </font>
    <font>
      <sz val="11"/>
      <color indexed="8"/>
      <name val="Calibri"/>
      <family val="2"/>
      <charset val="204"/>
    </font>
    <font>
      <sz val="12"/>
      <color indexed="8"/>
      <name val="Times New Roman"/>
      <family val="1"/>
      <charset val="204"/>
    </font>
    <font>
      <b/>
      <sz val="11"/>
      <color indexed="8"/>
      <name val="Calibri"/>
      <family val="2"/>
      <charset val="204"/>
    </font>
    <font>
      <sz val="12"/>
      <name val="Times New Roman"/>
      <family val="1"/>
      <charset val="204"/>
    </font>
    <font>
      <b/>
      <sz val="12"/>
      <color indexed="8"/>
      <name val="Times New Roman"/>
      <family val="1"/>
      <charset val="204"/>
    </font>
    <font>
      <b/>
      <sz val="14"/>
      <color indexed="8"/>
      <name val="Times New Roman"/>
      <family val="1"/>
      <charset val="204"/>
    </font>
    <font>
      <b/>
      <sz val="12"/>
      <name val="Times New Roman"/>
      <family val="1"/>
      <charset val="204"/>
    </font>
    <font>
      <b/>
      <sz val="10"/>
      <name val="Arial"/>
      <family val="2"/>
      <charset val="204"/>
    </font>
    <font>
      <sz val="14"/>
      <name val="Arial"/>
      <family val="2"/>
      <charset val="204"/>
    </font>
    <font>
      <sz val="14"/>
      <color indexed="8"/>
      <name val="Times New Roman"/>
      <family val="1"/>
      <charset val="204"/>
    </font>
    <font>
      <sz val="14"/>
      <name val="Times New Roman"/>
      <family val="1"/>
      <charset val="204"/>
    </font>
    <font>
      <b/>
      <sz val="16"/>
      <color indexed="8"/>
      <name val="Times New Roman"/>
      <family val="1"/>
      <charset val="204"/>
    </font>
    <font>
      <sz val="16"/>
      <color indexed="8"/>
      <name val="Times New Roman"/>
      <family val="1"/>
      <charset val="204"/>
    </font>
    <font>
      <sz val="11"/>
      <color theme="1"/>
      <name val="Calibri"/>
      <family val="2"/>
      <charset val="204"/>
      <scheme val="minor"/>
    </font>
    <font>
      <sz val="11"/>
      <color theme="1"/>
      <name val="Calibri"/>
      <family val="2"/>
      <scheme val="minor"/>
    </font>
    <font>
      <sz val="14"/>
      <color rgb="FF000000"/>
      <name val="Times New Roman"/>
      <family val="1"/>
      <charset val="204"/>
    </font>
    <font>
      <sz val="14"/>
      <color rgb="FF2F4050"/>
      <name val="Times New Roman"/>
      <family val="1"/>
      <charset val="204"/>
    </font>
  </fonts>
  <fills count="4">
    <fill>
      <patternFill patternType="none"/>
    </fill>
    <fill>
      <patternFill patternType="gray125"/>
    </fill>
    <fill>
      <patternFill patternType="solid">
        <fgColor theme="6" tint="0.39997558519241921"/>
        <bgColor indexed="64"/>
      </patternFill>
    </fill>
    <fill>
      <patternFill patternType="solid">
        <fgColor theme="6"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5">
    <xf numFmtId="0" fontId="0" fillId="0" borderId="0"/>
    <xf numFmtId="0" fontId="2" fillId="0" borderId="0"/>
    <xf numFmtId="0" fontId="16" fillId="0" borderId="0"/>
    <xf numFmtId="0" fontId="15" fillId="0" borderId="0"/>
    <xf numFmtId="9" fontId="1" fillId="0" borderId="0" applyFill="0" applyBorder="0" applyAlignment="0" applyProtection="0"/>
  </cellStyleXfs>
  <cellXfs count="83">
    <xf numFmtId="0" fontId="0" fillId="0" borderId="0" xfId="0"/>
    <xf numFmtId="0" fontId="2" fillId="0" borderId="0" xfId="1"/>
    <xf numFmtId="0" fontId="3" fillId="0" borderId="1" xfId="1" applyFont="1" applyBorder="1" applyAlignment="1">
      <alignment horizontal="center" vertical="center" wrapText="1"/>
    </xf>
    <xf numFmtId="14" fontId="3" fillId="0" borderId="1" xfId="1" applyNumberFormat="1" applyFont="1" applyBorder="1" applyAlignment="1">
      <alignment horizontal="center" vertical="center" wrapText="1"/>
    </xf>
    <xf numFmtId="0" fontId="2" fillId="0" borderId="0" xfId="1" applyAlignment="1">
      <alignment wrapText="1"/>
    </xf>
    <xf numFmtId="0" fontId="2" fillId="0" borderId="0" xfId="1" applyAlignment="1">
      <alignment horizontal="center" wrapText="1"/>
    </xf>
    <xf numFmtId="0" fontId="0" fillId="0" borderId="0" xfId="0" applyAlignment="1">
      <alignment horizontal="center" wrapText="1"/>
    </xf>
    <xf numFmtId="0" fontId="5" fillId="0" borderId="1" xfId="0" applyFont="1" applyBorder="1" applyAlignment="1">
      <alignment horizontal="center" vertical="center" wrapText="1"/>
    </xf>
    <xf numFmtId="164" fontId="2" fillId="0" borderId="0" xfId="1" applyNumberFormat="1" applyAlignment="1">
      <alignment wrapText="1"/>
    </xf>
    <xf numFmtId="0" fontId="8" fillId="2" borderId="1" xfId="0" applyFont="1" applyFill="1" applyBorder="1" applyAlignment="1">
      <alignment wrapText="1"/>
    </xf>
    <xf numFmtId="9" fontId="9" fillId="2" borderId="1" xfId="4" applyFont="1" applyFill="1" applyBorder="1" applyAlignment="1">
      <alignment wrapText="1"/>
    </xf>
    <xf numFmtId="0" fontId="8" fillId="3" borderId="1" xfId="0" applyFont="1" applyFill="1" applyBorder="1" applyAlignment="1">
      <alignment horizontal="center" wrapText="1"/>
    </xf>
    <xf numFmtId="0" fontId="8" fillId="3" borderId="1" xfId="0" applyFont="1" applyFill="1" applyBorder="1" applyAlignment="1">
      <alignment wrapText="1"/>
    </xf>
    <xf numFmtId="9" fontId="9" fillId="3" borderId="1" xfId="4" applyFont="1" applyFill="1" applyBorder="1" applyAlignment="1">
      <alignment wrapText="1"/>
    </xf>
    <xf numFmtId="3" fontId="9" fillId="3" borderId="1" xfId="4" applyNumberFormat="1" applyFont="1" applyFill="1" applyBorder="1" applyAlignment="1">
      <alignment horizontal="center" vertical="center" wrapText="1"/>
    </xf>
    <xf numFmtId="3" fontId="8" fillId="3" borderId="1" xfId="0" applyNumberFormat="1" applyFont="1" applyFill="1" applyBorder="1" applyAlignment="1">
      <alignment horizontal="center" vertical="center" wrapText="1"/>
    </xf>
    <xf numFmtId="3" fontId="4" fillId="3" borderId="0" xfId="1" applyNumberFormat="1" applyFont="1" applyFill="1"/>
    <xf numFmtId="0" fontId="5" fillId="0" borderId="1" xfId="0" applyFont="1" applyBorder="1" applyAlignment="1">
      <alignment horizontal="center" vertical="center"/>
    </xf>
    <xf numFmtId="0" fontId="17" fillId="0" borderId="1" xfId="3" applyFont="1" applyBorder="1" applyAlignment="1">
      <alignment horizontal="left" vertical="center" wrapText="1"/>
    </xf>
    <xf numFmtId="9" fontId="10" fillId="0" borderId="1" xfId="4" applyFont="1" applyBorder="1" applyAlignment="1">
      <alignment horizontal="center" vertical="center" wrapText="1"/>
    </xf>
    <xf numFmtId="164" fontId="6" fillId="3" borderId="1" xfId="1" applyNumberFormat="1" applyFont="1" applyFill="1" applyBorder="1" applyAlignment="1">
      <alignment horizontal="center" vertical="center" wrapText="1"/>
    </xf>
    <xf numFmtId="164" fontId="6" fillId="2" borderId="1" xfId="1" applyNumberFormat="1" applyFont="1" applyFill="1" applyBorder="1" applyAlignment="1">
      <alignment horizontal="center" vertical="center" wrapText="1"/>
    </xf>
    <xf numFmtId="3" fontId="6" fillId="3" borderId="1" xfId="1" applyNumberFormat="1" applyFont="1" applyFill="1" applyBorder="1" applyAlignment="1">
      <alignment horizontal="center" vertical="center" wrapText="1"/>
    </xf>
    <xf numFmtId="164" fontId="8" fillId="3" borderId="1" xfId="0" applyNumberFormat="1" applyFont="1" applyFill="1" applyBorder="1" applyAlignment="1">
      <alignment horizontal="center" vertical="center" wrapText="1"/>
    </xf>
    <xf numFmtId="164" fontId="6" fillId="3" borderId="1" xfId="1" applyNumberFormat="1" applyFont="1" applyFill="1" applyBorder="1" applyAlignment="1">
      <alignment horizontal="center" vertical="center" wrapText="1"/>
    </xf>
    <xf numFmtId="3" fontId="6" fillId="3" borderId="1" xfId="1" applyNumberFormat="1" applyFont="1" applyFill="1" applyBorder="1" applyAlignment="1">
      <alignment horizontal="center" vertical="center" wrapText="1"/>
    </xf>
    <xf numFmtId="0" fontId="17" fillId="0" borderId="2" xfId="3" applyFont="1" applyBorder="1" applyAlignment="1">
      <alignment horizontal="center" vertical="center" wrapText="1"/>
    </xf>
    <xf numFmtId="0" fontId="7" fillId="0" borderId="0" xfId="1" applyFont="1" applyAlignment="1">
      <alignment wrapText="1"/>
    </xf>
    <xf numFmtId="164" fontId="3" fillId="0" borderId="1" xfId="1" applyNumberFormat="1" applyFont="1" applyBorder="1" applyAlignment="1">
      <alignment horizontal="center" vertical="center"/>
    </xf>
    <xf numFmtId="164" fontId="3" fillId="0" borderId="1" xfId="1" applyNumberFormat="1" applyFont="1" applyBorder="1" applyAlignment="1">
      <alignment vertical="center"/>
    </xf>
    <xf numFmtId="0" fontId="17" fillId="0" borderId="1" xfId="3" applyFont="1" applyBorder="1" applyAlignment="1">
      <alignment vertical="center" wrapText="1"/>
    </xf>
    <xf numFmtId="14" fontId="5" fillId="0" borderId="1" xfId="0" applyNumberFormat="1" applyFont="1" applyFill="1" applyBorder="1" applyAlignment="1">
      <alignment horizontal="center" vertical="center"/>
    </xf>
    <xf numFmtId="3" fontId="8" fillId="3" borderId="2" xfId="0" applyNumberFormat="1" applyFont="1" applyFill="1" applyBorder="1" applyAlignment="1">
      <alignment horizontal="center" vertical="center" wrapText="1"/>
    </xf>
    <xf numFmtId="0" fontId="17" fillId="0" borderId="2" xfId="3" applyFont="1" applyBorder="1" applyAlignment="1">
      <alignment vertical="center" wrapText="1"/>
    </xf>
    <xf numFmtId="0" fontId="17" fillId="0" borderId="2" xfId="3" applyFont="1" applyBorder="1" applyAlignment="1">
      <alignment horizontal="center" vertical="center" wrapText="1"/>
    </xf>
    <xf numFmtId="164" fontId="6" fillId="2" borderId="1" xfId="1" applyNumberFormat="1" applyFont="1" applyFill="1" applyBorder="1" applyAlignment="1">
      <alignment horizontal="center" vertical="center" wrapText="1"/>
    </xf>
    <xf numFmtId="164" fontId="3" fillId="0" borderId="1" xfId="1" applyNumberFormat="1" applyFont="1" applyBorder="1" applyAlignment="1">
      <alignment horizontal="center" vertical="center" wrapText="1"/>
    </xf>
    <xf numFmtId="0" fontId="17" fillId="0" borderId="2" xfId="3" applyFont="1" applyBorder="1" applyAlignment="1">
      <alignment horizontal="center" vertical="center" wrapText="1"/>
    </xf>
    <xf numFmtId="0" fontId="17" fillId="0" borderId="4" xfId="3" applyFont="1" applyBorder="1" applyAlignment="1">
      <alignment horizontal="center" vertical="center" wrapText="1"/>
    </xf>
    <xf numFmtId="164" fontId="6" fillId="3" borderId="1" xfId="1" applyNumberFormat="1" applyFont="1" applyFill="1" applyBorder="1" applyAlignment="1">
      <alignment horizontal="center" vertical="center" wrapText="1"/>
    </xf>
    <xf numFmtId="3" fontId="6" fillId="3" borderId="1" xfId="1" applyNumberFormat="1" applyFont="1" applyFill="1" applyBorder="1" applyAlignment="1">
      <alignment horizontal="center" vertical="center" wrapText="1"/>
    </xf>
    <xf numFmtId="0" fontId="17" fillId="0" borderId="1" xfId="3" applyFont="1" applyBorder="1" applyAlignment="1">
      <alignment horizontal="center" vertical="center" wrapText="1"/>
    </xf>
    <xf numFmtId="0" fontId="17" fillId="0" borderId="6" xfId="3" applyFont="1" applyBorder="1" applyAlignment="1">
      <alignment horizontal="center" vertical="center" wrapText="1"/>
    </xf>
    <xf numFmtId="0" fontId="14" fillId="0" borderId="0" xfId="1" applyFont="1" applyAlignment="1">
      <alignment horizontal="center" wrapText="1"/>
    </xf>
    <xf numFmtId="0" fontId="14" fillId="0" borderId="0" xfId="1" applyFont="1" applyAlignment="1">
      <alignment wrapText="1"/>
    </xf>
    <xf numFmtId="4" fontId="13" fillId="0" borderId="0" xfId="1" applyNumberFormat="1" applyFont="1" applyAlignment="1">
      <alignment wrapText="1"/>
    </xf>
    <xf numFmtId="4" fontId="14" fillId="0" borderId="0" xfId="1" applyNumberFormat="1" applyFont="1" applyAlignment="1">
      <alignment wrapText="1"/>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6" xfId="0" applyFont="1" applyBorder="1" applyAlignment="1">
      <alignment horizontal="center" vertical="center" wrapText="1"/>
    </xf>
    <xf numFmtId="0" fontId="11" fillId="0" borderId="2" xfId="1" applyFont="1" applyBorder="1" applyAlignment="1">
      <alignment horizontal="center" vertical="center" wrapText="1"/>
    </xf>
    <xf numFmtId="0" fontId="11" fillId="0" borderId="4" xfId="1" applyFont="1" applyBorder="1" applyAlignment="1">
      <alignment horizontal="center" vertical="center" wrapText="1"/>
    </xf>
    <xf numFmtId="0" fontId="11" fillId="0" borderId="6" xfId="1" applyFont="1" applyBorder="1" applyAlignment="1">
      <alignment horizontal="center" vertical="center" wrapText="1"/>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2" xfId="1" applyFont="1" applyBorder="1" applyAlignment="1">
      <alignment horizontal="center" vertical="center"/>
    </xf>
    <xf numFmtId="0" fontId="3" fillId="0" borderId="4" xfId="1" applyFont="1" applyBorder="1" applyAlignment="1">
      <alignment horizontal="center" vertical="center"/>
    </xf>
    <xf numFmtId="0" fontId="3" fillId="0" borderId="6" xfId="1" applyFont="1" applyBorder="1" applyAlignment="1">
      <alignment horizontal="center" vertical="center"/>
    </xf>
    <xf numFmtId="0" fontId="3" fillId="0" borderId="2"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17" fillId="0" borderId="2" xfId="3" applyFont="1" applyBorder="1" applyAlignment="1">
      <alignment horizontal="center" vertical="center" wrapText="1"/>
    </xf>
    <xf numFmtId="0" fontId="17" fillId="0" borderId="4" xfId="3" applyFont="1" applyBorder="1" applyAlignment="1">
      <alignment horizontal="center" vertical="center" wrapText="1"/>
    </xf>
    <xf numFmtId="3" fontId="6" fillId="3" borderId="3" xfId="1" applyNumberFormat="1" applyFont="1" applyFill="1" applyBorder="1" applyAlignment="1">
      <alignment horizontal="center" vertical="center" wrapText="1"/>
    </xf>
    <xf numFmtId="3" fontId="6" fillId="3" borderId="5" xfId="1" applyNumberFormat="1" applyFont="1" applyFill="1" applyBorder="1" applyAlignment="1">
      <alignment horizontal="center" vertical="center" wrapText="1"/>
    </xf>
    <xf numFmtId="0" fontId="18" fillId="0" borderId="2" xfId="0" applyFont="1" applyBorder="1" applyAlignment="1">
      <alignment horizontal="center" vertical="center" wrapText="1"/>
    </xf>
    <xf numFmtId="0" fontId="18" fillId="0" borderId="4" xfId="0" applyFont="1" applyBorder="1" applyAlignment="1">
      <alignment horizontal="center" vertical="center" wrapText="1"/>
    </xf>
    <xf numFmtId="3" fontId="6" fillId="3" borderId="1" xfId="1" applyNumberFormat="1" applyFont="1" applyFill="1" applyBorder="1" applyAlignment="1">
      <alignment horizontal="center" vertical="center" wrapText="1"/>
    </xf>
    <xf numFmtId="164" fontId="6" fillId="2" borderId="1" xfId="1" applyNumberFormat="1" applyFont="1" applyFill="1" applyBorder="1" applyAlignment="1">
      <alignment horizontal="center" vertical="center" wrapText="1"/>
    </xf>
    <xf numFmtId="164" fontId="6" fillId="3" borderId="1" xfId="1" applyNumberFormat="1"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7" fillId="0" borderId="1" xfId="1" applyFont="1" applyBorder="1" applyAlignment="1">
      <alignment horizontal="center" wrapText="1"/>
    </xf>
    <xf numFmtId="0" fontId="17" fillId="0" borderId="1" xfId="3" applyFont="1" applyBorder="1" applyAlignment="1">
      <alignment horizontal="center" vertical="center" wrapText="1"/>
    </xf>
    <xf numFmtId="0" fontId="12" fillId="0" borderId="6" xfId="0" applyFont="1" applyBorder="1" applyAlignment="1">
      <alignment horizontal="center" vertical="center" wrapText="1"/>
    </xf>
    <xf numFmtId="0" fontId="17" fillId="0" borderId="6" xfId="3" applyFont="1" applyBorder="1" applyAlignment="1">
      <alignment horizontal="center" vertical="center" wrapText="1"/>
    </xf>
  </cellXfs>
  <cellStyles count="5">
    <cellStyle name="Excel Built-in Normal" xfId="1"/>
    <cellStyle name="Обычный" xfId="0" builtinId="0"/>
    <cellStyle name="Обычный 13" xfId="2"/>
    <cellStyle name="Обычный 2 5 6" xfId="3"/>
    <cellStyle name="Процентный"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D183"/>
  <sheetViews>
    <sheetView tabSelected="1" zoomScale="60" zoomScaleNormal="60" zoomScaleSheetLayoutView="100" workbookViewId="0">
      <selection activeCell="E179" sqref="E179:F180"/>
    </sheetView>
  </sheetViews>
  <sheetFormatPr defaultColWidth="8.7109375" defaultRowHeight="15" x14ac:dyDescent="0.25"/>
  <cols>
    <col min="1" max="1" width="3.85546875" style="4" customWidth="1"/>
    <col min="2" max="2" width="34.7109375" style="4" customWidth="1"/>
    <col min="3" max="3" width="27.85546875" style="4" customWidth="1"/>
    <col min="4" max="4" width="33.28515625" style="4" customWidth="1"/>
    <col min="5" max="5" width="61.7109375" style="4" customWidth="1"/>
    <col min="6" max="6" width="29.140625" style="5" customWidth="1"/>
    <col min="7" max="7" width="31" style="5" customWidth="1"/>
    <col min="8" max="8" width="53.5703125" style="4" customWidth="1"/>
    <col min="9" max="9" width="35.7109375" style="4" customWidth="1"/>
    <col min="10" max="10" width="23.42578125" style="4" customWidth="1"/>
    <col min="11" max="11" width="42.42578125" style="4" customWidth="1"/>
    <col min="12" max="12" width="27" style="5" customWidth="1"/>
    <col min="13" max="13" width="38.42578125" style="5" hidden="1" customWidth="1"/>
    <col min="14" max="14" width="15.42578125" style="1" customWidth="1"/>
    <col min="15" max="15" width="13.85546875" style="1" customWidth="1"/>
    <col min="16" max="16" width="23.7109375" style="1" customWidth="1"/>
    <col min="17" max="17" width="19.42578125" style="1" customWidth="1"/>
    <col min="18" max="16384" width="8.7109375" style="1"/>
  </cols>
  <sheetData>
    <row r="1" spans="1:17" ht="18.75" x14ac:dyDescent="0.3">
      <c r="A1" s="79" t="s">
        <v>29</v>
      </c>
      <c r="B1" s="79"/>
      <c r="C1" s="79"/>
      <c r="D1" s="79"/>
      <c r="E1" s="79"/>
      <c r="F1" s="79"/>
      <c r="G1" s="79"/>
      <c r="H1" s="79"/>
      <c r="I1" s="79"/>
      <c r="J1" s="79"/>
      <c r="K1" s="79"/>
      <c r="L1" s="79"/>
      <c r="M1" s="79"/>
      <c r="N1" s="27"/>
      <c r="O1" s="27"/>
      <c r="P1" s="27"/>
      <c r="Q1" s="27"/>
    </row>
    <row r="2" spans="1:17" x14ac:dyDescent="0.25">
      <c r="A2" s="79"/>
      <c r="B2" s="79"/>
      <c r="C2" s="79"/>
      <c r="D2" s="79"/>
      <c r="E2" s="79"/>
      <c r="F2" s="79"/>
      <c r="G2" s="79"/>
      <c r="H2" s="79"/>
      <c r="I2" s="79"/>
      <c r="J2" s="79"/>
      <c r="K2" s="79"/>
      <c r="L2" s="79"/>
      <c r="M2" s="79"/>
    </row>
    <row r="3" spans="1:17" ht="47.25" x14ac:dyDescent="0.25">
      <c r="A3" s="2" t="s">
        <v>0</v>
      </c>
      <c r="B3" s="2" t="s">
        <v>1</v>
      </c>
      <c r="C3" s="2" t="s">
        <v>11</v>
      </c>
      <c r="D3" s="2" t="s">
        <v>8</v>
      </c>
      <c r="E3" s="2" t="s">
        <v>3</v>
      </c>
      <c r="F3" s="2" t="s">
        <v>12</v>
      </c>
      <c r="G3" s="2" t="s">
        <v>2</v>
      </c>
      <c r="H3" s="7" t="s">
        <v>10</v>
      </c>
      <c r="I3" s="2" t="s">
        <v>4</v>
      </c>
      <c r="J3" s="2" t="s">
        <v>6</v>
      </c>
      <c r="K3" s="2" t="s">
        <v>5</v>
      </c>
      <c r="L3" s="2" t="s">
        <v>7</v>
      </c>
      <c r="M3" s="2" t="s">
        <v>9</v>
      </c>
      <c r="N3"/>
      <c r="O3"/>
      <c r="P3"/>
      <c r="Q3"/>
    </row>
    <row r="4" spans="1:17" ht="18.75" x14ac:dyDescent="0.25">
      <c r="A4" s="65">
        <v>1</v>
      </c>
      <c r="B4" s="62" t="s">
        <v>13</v>
      </c>
      <c r="C4" s="28">
        <v>7354.8636824619662</v>
      </c>
      <c r="D4" s="50" t="s">
        <v>20</v>
      </c>
      <c r="E4" s="77" t="s">
        <v>22</v>
      </c>
      <c r="F4" s="77">
        <v>13</v>
      </c>
      <c r="G4" s="28">
        <f>C4</f>
        <v>7354.8636824619662</v>
      </c>
      <c r="H4" s="30" t="s">
        <v>30</v>
      </c>
      <c r="I4" s="3">
        <v>45889</v>
      </c>
      <c r="J4" s="19"/>
      <c r="K4" s="77">
        <f>COUNTA(J4:J16)</f>
        <v>2</v>
      </c>
      <c r="L4" s="29"/>
      <c r="M4" s="80" t="s">
        <v>14</v>
      </c>
      <c r="N4"/>
      <c r="O4"/>
      <c r="P4"/>
      <c r="Q4"/>
    </row>
    <row r="5" spans="1:17" ht="18.75" x14ac:dyDescent="0.25">
      <c r="A5" s="66"/>
      <c r="B5" s="63"/>
      <c r="C5" s="28">
        <v>4707.1127567756585</v>
      </c>
      <c r="D5" s="51"/>
      <c r="E5" s="78"/>
      <c r="F5" s="78"/>
      <c r="G5" s="28">
        <f t="shared" ref="G5:G16" si="0">C5</f>
        <v>4707.1127567756585</v>
      </c>
      <c r="H5" s="30" t="s">
        <v>31</v>
      </c>
      <c r="I5" s="3">
        <v>45889</v>
      </c>
      <c r="J5" s="19"/>
      <c r="K5" s="78"/>
      <c r="L5" s="29"/>
      <c r="M5" s="80"/>
      <c r="N5"/>
      <c r="O5"/>
      <c r="P5"/>
      <c r="Q5"/>
    </row>
    <row r="6" spans="1:17" ht="18.75" x14ac:dyDescent="0.25">
      <c r="A6" s="66"/>
      <c r="B6" s="63"/>
      <c r="C6" s="28">
        <v>8972.9336926035976</v>
      </c>
      <c r="D6" s="51"/>
      <c r="E6" s="78"/>
      <c r="F6" s="78"/>
      <c r="G6" s="28">
        <f t="shared" si="0"/>
        <v>8972.9336926035976</v>
      </c>
      <c r="H6" s="30" t="s">
        <v>32</v>
      </c>
      <c r="I6" s="3">
        <v>45889</v>
      </c>
      <c r="J6" s="19"/>
      <c r="K6" s="78"/>
      <c r="L6" s="29"/>
      <c r="M6" s="80"/>
      <c r="N6"/>
      <c r="O6"/>
      <c r="P6"/>
      <c r="Q6"/>
    </row>
    <row r="7" spans="1:17" ht="18.75" x14ac:dyDescent="0.25">
      <c r="A7" s="66"/>
      <c r="B7" s="63"/>
      <c r="C7" s="28">
        <v>10247.776730897005</v>
      </c>
      <c r="D7" s="51"/>
      <c r="E7" s="78"/>
      <c r="F7" s="78"/>
      <c r="G7" s="28">
        <f t="shared" si="0"/>
        <v>10247.776730897005</v>
      </c>
      <c r="H7" s="30" t="s">
        <v>33</v>
      </c>
      <c r="I7" s="3">
        <v>45889</v>
      </c>
      <c r="J7" s="19"/>
      <c r="K7" s="78"/>
      <c r="L7" s="29"/>
      <c r="M7" s="80"/>
      <c r="N7"/>
      <c r="O7"/>
      <c r="P7"/>
      <c r="Q7"/>
    </row>
    <row r="8" spans="1:17" ht="18.75" x14ac:dyDescent="0.25">
      <c r="A8" s="66"/>
      <c r="B8" s="63"/>
      <c r="C8" s="28">
        <v>12503.268260185341</v>
      </c>
      <c r="D8" s="51"/>
      <c r="E8" s="78"/>
      <c r="F8" s="78"/>
      <c r="G8" s="28">
        <f t="shared" si="0"/>
        <v>12503.268260185341</v>
      </c>
      <c r="H8" s="30" t="s">
        <v>34</v>
      </c>
      <c r="I8" s="3">
        <v>45889</v>
      </c>
      <c r="J8" s="19"/>
      <c r="K8" s="78"/>
      <c r="L8" s="29"/>
      <c r="M8" s="80"/>
      <c r="N8"/>
      <c r="O8"/>
      <c r="P8"/>
      <c r="Q8"/>
    </row>
    <row r="9" spans="1:17" ht="37.5" x14ac:dyDescent="0.25">
      <c r="A9" s="66"/>
      <c r="B9" s="63"/>
      <c r="C9" s="28">
        <v>10051.64703269802</v>
      </c>
      <c r="D9" s="51"/>
      <c r="E9" s="78"/>
      <c r="F9" s="78"/>
      <c r="G9" s="28">
        <f t="shared" si="0"/>
        <v>10051.64703269802</v>
      </c>
      <c r="H9" s="30" t="s">
        <v>35</v>
      </c>
      <c r="I9" s="3">
        <v>45889</v>
      </c>
      <c r="J9" s="19"/>
      <c r="K9" s="78"/>
      <c r="L9" s="29"/>
      <c r="M9" s="80"/>
      <c r="N9"/>
      <c r="O9"/>
      <c r="P9"/>
      <c r="Q9"/>
    </row>
    <row r="10" spans="1:17" ht="18.75" x14ac:dyDescent="0.25">
      <c r="A10" s="66"/>
      <c r="B10" s="63"/>
      <c r="C10" s="28">
        <v>4363.8857849274327</v>
      </c>
      <c r="D10" s="51"/>
      <c r="E10" s="78"/>
      <c r="F10" s="78"/>
      <c r="G10" s="28">
        <f t="shared" si="0"/>
        <v>4363.8857849274327</v>
      </c>
      <c r="H10" s="30" t="s">
        <v>36</v>
      </c>
      <c r="I10" s="3">
        <v>45889</v>
      </c>
      <c r="J10" s="19"/>
      <c r="K10" s="78"/>
      <c r="L10" s="29"/>
      <c r="M10" s="80"/>
      <c r="N10"/>
      <c r="O10"/>
      <c r="P10"/>
      <c r="Q10"/>
    </row>
    <row r="11" spans="1:17" ht="18.75" x14ac:dyDescent="0.25">
      <c r="A11" s="66"/>
      <c r="B11" s="63"/>
      <c r="C11" s="28">
        <v>4952.2748795243906</v>
      </c>
      <c r="D11" s="51"/>
      <c r="E11" s="78"/>
      <c r="F11" s="78"/>
      <c r="G11" s="28">
        <f t="shared" si="0"/>
        <v>4952.2748795243906</v>
      </c>
      <c r="H11" s="30" t="s">
        <v>37</v>
      </c>
      <c r="I11" s="3">
        <v>45889</v>
      </c>
      <c r="J11" s="19"/>
      <c r="K11" s="78"/>
      <c r="L11" s="29"/>
      <c r="M11" s="80"/>
      <c r="N11"/>
      <c r="O11"/>
      <c r="P11"/>
      <c r="Q11"/>
    </row>
    <row r="12" spans="1:17" ht="18.75" x14ac:dyDescent="0.25">
      <c r="A12" s="66"/>
      <c r="B12" s="63"/>
      <c r="C12" s="28">
        <v>3138.075171183772</v>
      </c>
      <c r="D12" s="51"/>
      <c r="E12" s="78"/>
      <c r="F12" s="78"/>
      <c r="G12" s="28">
        <f t="shared" si="0"/>
        <v>3138.075171183772</v>
      </c>
      <c r="H12" s="30" t="s">
        <v>38</v>
      </c>
      <c r="I12" s="3">
        <v>45889</v>
      </c>
      <c r="J12" s="19"/>
      <c r="K12" s="78"/>
      <c r="L12" s="29"/>
      <c r="M12" s="80"/>
      <c r="N12"/>
      <c r="O12"/>
      <c r="P12"/>
      <c r="Q12"/>
    </row>
    <row r="13" spans="1:17" ht="18.75" x14ac:dyDescent="0.25">
      <c r="A13" s="66"/>
      <c r="B13" s="63"/>
      <c r="C13" s="28">
        <v>4756.1451813254043</v>
      </c>
      <c r="D13" s="51"/>
      <c r="E13" s="78"/>
      <c r="F13" s="78"/>
      <c r="G13" s="28">
        <f t="shared" si="0"/>
        <v>4756.1451813254043</v>
      </c>
      <c r="H13" s="30" t="s">
        <v>39</v>
      </c>
      <c r="I13" s="3">
        <v>45889</v>
      </c>
      <c r="J13" s="19"/>
      <c r="K13" s="78"/>
      <c r="L13" s="29"/>
      <c r="M13" s="80"/>
      <c r="N13"/>
      <c r="O13"/>
      <c r="P13"/>
      <c r="Q13"/>
    </row>
    <row r="14" spans="1:17" ht="18.75" x14ac:dyDescent="0.25">
      <c r="A14" s="66"/>
      <c r="B14" s="63"/>
      <c r="C14" s="28">
        <v>4265.82093582794</v>
      </c>
      <c r="D14" s="51"/>
      <c r="E14" s="78"/>
      <c r="F14" s="78"/>
      <c r="G14" s="28">
        <f t="shared" si="0"/>
        <v>4265.82093582794</v>
      </c>
      <c r="H14" s="30" t="s">
        <v>40</v>
      </c>
      <c r="I14" s="3">
        <v>45889</v>
      </c>
      <c r="J14" s="19"/>
      <c r="K14" s="78"/>
      <c r="L14" s="29"/>
      <c r="M14" s="80" t="s">
        <v>14</v>
      </c>
      <c r="N14"/>
      <c r="O14"/>
      <c r="P14"/>
      <c r="Q14"/>
    </row>
    <row r="15" spans="1:17" ht="18.75" x14ac:dyDescent="0.25">
      <c r="A15" s="66"/>
      <c r="B15" s="63"/>
      <c r="C15" s="28">
        <v>3726.4642657807294</v>
      </c>
      <c r="D15" s="51"/>
      <c r="E15" s="78"/>
      <c r="F15" s="78"/>
      <c r="G15" s="28">
        <f t="shared" si="0"/>
        <v>3726.4642657807294</v>
      </c>
      <c r="H15" s="30" t="s">
        <v>41</v>
      </c>
      <c r="I15" s="3">
        <v>45889</v>
      </c>
      <c r="J15" s="19">
        <v>1</v>
      </c>
      <c r="K15" s="78"/>
      <c r="L15" s="29"/>
      <c r="M15" s="80"/>
      <c r="N15"/>
      <c r="O15"/>
      <c r="P15"/>
      <c r="Q15"/>
    </row>
    <row r="16" spans="1:17" ht="18.75" x14ac:dyDescent="0.25">
      <c r="A16" s="66"/>
      <c r="B16" s="63"/>
      <c r="C16" s="28">
        <v>3285.1724448330115</v>
      </c>
      <c r="D16" s="51"/>
      <c r="E16" s="78"/>
      <c r="F16" s="78"/>
      <c r="G16" s="28">
        <f t="shared" si="0"/>
        <v>3285.1724448330115</v>
      </c>
      <c r="H16" s="30" t="s">
        <v>42</v>
      </c>
      <c r="I16" s="3">
        <v>45889</v>
      </c>
      <c r="J16" s="19">
        <v>1</v>
      </c>
      <c r="K16" s="81"/>
      <c r="L16" s="29"/>
      <c r="M16" s="80"/>
      <c r="N16"/>
      <c r="O16"/>
      <c r="P16"/>
      <c r="Q16"/>
    </row>
    <row r="17" spans="1:108" s="16" customFormat="1" ht="15.75" x14ac:dyDescent="0.25">
      <c r="A17" s="74" t="s">
        <v>18</v>
      </c>
      <c r="B17" s="74"/>
      <c r="C17" s="39">
        <f>SUM(C4:C16)</f>
        <v>82325.440819024268</v>
      </c>
      <c r="D17" s="22"/>
      <c r="E17" s="22"/>
      <c r="F17" s="22"/>
      <c r="G17" s="20">
        <f>SUM(G4:G16)</f>
        <v>82325.440819024268</v>
      </c>
      <c r="H17" s="22"/>
      <c r="I17" s="40"/>
      <c r="J17" s="14"/>
      <c r="K17" s="15"/>
      <c r="L17" s="15"/>
      <c r="M17" s="15"/>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row>
    <row r="18" spans="1:108" ht="37.5" x14ac:dyDescent="0.25">
      <c r="A18" s="59">
        <v>2</v>
      </c>
      <c r="B18" s="56" t="s">
        <v>23</v>
      </c>
      <c r="C18" s="28">
        <v>5246.4694268228686</v>
      </c>
      <c r="D18" s="50" t="s">
        <v>21</v>
      </c>
      <c r="E18" s="53" t="s">
        <v>22</v>
      </c>
      <c r="F18" s="47">
        <v>13</v>
      </c>
      <c r="G18" s="28">
        <f>C18</f>
        <v>5246.4694268228686</v>
      </c>
      <c r="H18" s="41" t="s">
        <v>43</v>
      </c>
      <c r="I18" s="3">
        <v>45889</v>
      </c>
      <c r="J18" s="19">
        <v>1</v>
      </c>
      <c r="K18" s="50">
        <f>COUNTA(J18:J30)</f>
        <v>12</v>
      </c>
      <c r="L18" s="7"/>
      <c r="M18" s="33" t="s">
        <v>14</v>
      </c>
      <c r="N18"/>
      <c r="O18"/>
      <c r="P18"/>
      <c r="Q18"/>
    </row>
    <row r="19" spans="1:108" ht="18.75" x14ac:dyDescent="0.25">
      <c r="A19" s="60"/>
      <c r="B19" s="57"/>
      <c r="C19" s="28">
        <v>5246.4694268228686</v>
      </c>
      <c r="D19" s="51"/>
      <c r="E19" s="54"/>
      <c r="F19" s="48"/>
      <c r="G19" s="28">
        <f t="shared" ref="G19:G30" si="1">C19</f>
        <v>5246.4694268228686</v>
      </c>
      <c r="H19" s="41" t="s">
        <v>44</v>
      </c>
      <c r="I19" s="3">
        <v>45889</v>
      </c>
      <c r="J19" s="19">
        <v>1</v>
      </c>
      <c r="K19" s="51"/>
      <c r="L19" s="7"/>
      <c r="M19" s="33"/>
      <c r="N19"/>
      <c r="O19"/>
      <c r="P19"/>
      <c r="Q19"/>
    </row>
    <row r="20" spans="1:108" ht="18.75" x14ac:dyDescent="0.25">
      <c r="A20" s="60"/>
      <c r="B20" s="57"/>
      <c r="C20" s="28">
        <v>6668.4097387655156</v>
      </c>
      <c r="D20" s="51"/>
      <c r="E20" s="54"/>
      <c r="F20" s="48"/>
      <c r="G20" s="28">
        <f t="shared" si="1"/>
        <v>6668.4097387655156</v>
      </c>
      <c r="H20" s="41" t="s">
        <v>45</v>
      </c>
      <c r="I20" s="3">
        <v>45889</v>
      </c>
      <c r="J20" s="19">
        <v>1</v>
      </c>
      <c r="K20" s="51"/>
      <c r="L20" s="7"/>
      <c r="M20" s="33"/>
      <c r="N20"/>
      <c r="O20"/>
      <c r="P20"/>
      <c r="Q20"/>
    </row>
    <row r="21" spans="1:108" ht="18.75" x14ac:dyDescent="0.25">
      <c r="A21" s="60"/>
      <c r="B21" s="57"/>
      <c r="C21" s="28">
        <v>7011.6367106137404</v>
      </c>
      <c r="D21" s="51"/>
      <c r="E21" s="54"/>
      <c r="F21" s="48"/>
      <c r="G21" s="28">
        <f t="shared" si="1"/>
        <v>7011.6367106137404</v>
      </c>
      <c r="H21" s="41" t="s">
        <v>46</v>
      </c>
      <c r="I21" s="3">
        <v>45889</v>
      </c>
      <c r="J21" s="19">
        <v>1</v>
      </c>
      <c r="K21" s="51"/>
      <c r="L21" s="7"/>
      <c r="M21" s="33"/>
      <c r="N21"/>
      <c r="O21"/>
      <c r="P21"/>
      <c r="Q21"/>
    </row>
    <row r="22" spans="1:108" ht="18.75" x14ac:dyDescent="0.25">
      <c r="A22" s="60"/>
      <c r="B22" s="57"/>
      <c r="C22" s="28">
        <v>7600.0258052106983</v>
      </c>
      <c r="D22" s="51"/>
      <c r="E22" s="54"/>
      <c r="F22" s="48"/>
      <c r="G22" s="28">
        <f t="shared" si="1"/>
        <v>7600.0258052106983</v>
      </c>
      <c r="H22" s="41" t="s">
        <v>47</v>
      </c>
      <c r="I22" s="3">
        <v>45889</v>
      </c>
      <c r="J22" s="19">
        <v>1</v>
      </c>
      <c r="K22" s="51"/>
      <c r="L22" s="7"/>
      <c r="M22" s="33"/>
      <c r="N22"/>
      <c r="O22"/>
      <c r="P22"/>
      <c r="Q22"/>
    </row>
    <row r="23" spans="1:108" ht="18.75" x14ac:dyDescent="0.25">
      <c r="A23" s="60"/>
      <c r="B23" s="57"/>
      <c r="C23" s="28">
        <v>4069.6912376289547</v>
      </c>
      <c r="D23" s="51"/>
      <c r="E23" s="54"/>
      <c r="F23" s="48"/>
      <c r="G23" s="28">
        <f t="shared" si="1"/>
        <v>4069.6912376289547</v>
      </c>
      <c r="H23" s="41" t="s">
        <v>48</v>
      </c>
      <c r="I23" s="3">
        <v>45889</v>
      </c>
      <c r="J23" s="19">
        <v>1</v>
      </c>
      <c r="K23" s="51"/>
      <c r="L23" s="7"/>
      <c r="M23" s="33"/>
      <c r="N23"/>
      <c r="O23"/>
      <c r="P23"/>
      <c r="Q23"/>
    </row>
    <row r="24" spans="1:108" ht="18.75" x14ac:dyDescent="0.25">
      <c r="A24" s="60"/>
      <c r="B24" s="57"/>
      <c r="C24" s="28">
        <v>11522.619769190413</v>
      </c>
      <c r="D24" s="51"/>
      <c r="E24" s="54"/>
      <c r="F24" s="48"/>
      <c r="G24" s="28">
        <f t="shared" si="1"/>
        <v>11522.619769190413</v>
      </c>
      <c r="H24" s="41" t="s">
        <v>49</v>
      </c>
      <c r="I24" s="3">
        <v>45889</v>
      </c>
      <c r="J24" s="19"/>
      <c r="K24" s="51"/>
      <c r="L24" s="7"/>
      <c r="M24" s="33"/>
      <c r="N24"/>
      <c r="O24"/>
      <c r="P24"/>
      <c r="Q24"/>
    </row>
    <row r="25" spans="1:108" ht="18.75" x14ac:dyDescent="0.25">
      <c r="A25" s="60"/>
      <c r="B25" s="57"/>
      <c r="C25" s="28">
        <v>4560.015483126419</v>
      </c>
      <c r="D25" s="51"/>
      <c r="E25" s="54"/>
      <c r="F25" s="48"/>
      <c r="G25" s="28">
        <f t="shared" si="1"/>
        <v>4560.015483126419</v>
      </c>
      <c r="H25" s="41" t="s">
        <v>50</v>
      </c>
      <c r="I25" s="3">
        <v>45889</v>
      </c>
      <c r="J25" s="19">
        <v>1</v>
      </c>
      <c r="K25" s="51"/>
      <c r="L25" s="7"/>
      <c r="M25" s="33"/>
      <c r="N25"/>
      <c r="O25"/>
      <c r="P25"/>
      <c r="Q25"/>
    </row>
    <row r="26" spans="1:108" ht="18.75" x14ac:dyDescent="0.25">
      <c r="A26" s="60"/>
      <c r="B26" s="57"/>
      <c r="C26" s="28">
        <v>6619.3773142157697</v>
      </c>
      <c r="D26" s="51"/>
      <c r="E26" s="54"/>
      <c r="F26" s="48"/>
      <c r="G26" s="28">
        <f t="shared" si="1"/>
        <v>6619.3773142157697</v>
      </c>
      <c r="H26" s="41" t="s">
        <v>51</v>
      </c>
      <c r="I26" s="3">
        <v>45889</v>
      </c>
      <c r="J26" s="19">
        <v>1</v>
      </c>
      <c r="K26" s="51"/>
      <c r="L26" s="7"/>
      <c r="M26" s="33"/>
      <c r="N26"/>
      <c r="O26"/>
      <c r="P26"/>
      <c r="Q26"/>
    </row>
    <row r="27" spans="1:108" ht="18.75" x14ac:dyDescent="0.25">
      <c r="A27" s="60"/>
      <c r="B27" s="57"/>
      <c r="C27" s="28">
        <v>9659.3876363000491</v>
      </c>
      <c r="D27" s="51"/>
      <c r="E27" s="54"/>
      <c r="F27" s="48"/>
      <c r="G27" s="28">
        <f t="shared" si="1"/>
        <v>9659.3876363000491</v>
      </c>
      <c r="H27" s="41" t="s">
        <v>52</v>
      </c>
      <c r="I27" s="3">
        <v>45889</v>
      </c>
      <c r="J27" s="19">
        <v>1</v>
      </c>
      <c r="K27" s="51"/>
      <c r="L27" s="7"/>
      <c r="M27" s="33"/>
      <c r="N27"/>
      <c r="O27"/>
      <c r="P27"/>
      <c r="Q27"/>
    </row>
    <row r="28" spans="1:108" ht="18.75" x14ac:dyDescent="0.25">
      <c r="A28" s="60"/>
      <c r="B28" s="57"/>
      <c r="C28" s="28">
        <v>3824.5291148802221</v>
      </c>
      <c r="D28" s="51"/>
      <c r="E28" s="54"/>
      <c r="F28" s="48"/>
      <c r="G28" s="28">
        <f t="shared" si="1"/>
        <v>3824.5291148802221</v>
      </c>
      <c r="H28" s="41" t="s">
        <v>53</v>
      </c>
      <c r="I28" s="3">
        <v>45889</v>
      </c>
      <c r="J28" s="19">
        <v>1</v>
      </c>
      <c r="K28" s="51"/>
      <c r="L28" s="7"/>
      <c r="M28" s="33"/>
      <c r="N28"/>
      <c r="O28"/>
      <c r="P28"/>
      <c r="Q28"/>
    </row>
    <row r="29" spans="1:108" ht="18.75" x14ac:dyDescent="0.25">
      <c r="A29" s="60"/>
      <c r="B29" s="57"/>
      <c r="C29" s="28">
        <v>5246.4694268228686</v>
      </c>
      <c r="D29" s="51"/>
      <c r="E29" s="54"/>
      <c r="F29" s="48"/>
      <c r="G29" s="28">
        <f t="shared" si="1"/>
        <v>5246.4694268228686</v>
      </c>
      <c r="H29" s="41" t="s">
        <v>54</v>
      </c>
      <c r="I29" s="3">
        <v>45889</v>
      </c>
      <c r="J29" s="19">
        <v>1</v>
      </c>
      <c r="K29" s="51"/>
      <c r="L29" s="7"/>
      <c r="M29" s="33"/>
      <c r="N29"/>
      <c r="O29"/>
      <c r="P29"/>
      <c r="Q29"/>
    </row>
    <row r="30" spans="1:108" ht="18.75" x14ac:dyDescent="0.25">
      <c r="A30" s="61"/>
      <c r="B30" s="58"/>
      <c r="C30" s="28">
        <v>10198.74430634726</v>
      </c>
      <c r="D30" s="52"/>
      <c r="E30" s="55"/>
      <c r="F30" s="49"/>
      <c r="G30" s="28">
        <f t="shared" si="1"/>
        <v>10198.74430634726</v>
      </c>
      <c r="H30" s="41" t="s">
        <v>55</v>
      </c>
      <c r="I30" s="3">
        <v>45889</v>
      </c>
      <c r="J30" s="19">
        <v>1</v>
      </c>
      <c r="K30" s="52"/>
      <c r="L30" s="7"/>
      <c r="M30" s="33"/>
      <c r="N30"/>
      <c r="O30"/>
      <c r="P30"/>
      <c r="Q30"/>
    </row>
    <row r="31" spans="1:108" s="16" customFormat="1" ht="15.75" x14ac:dyDescent="0.25">
      <c r="A31" s="70" t="s">
        <v>24</v>
      </c>
      <c r="B31" s="71"/>
      <c r="C31" s="39">
        <f>SUM(C18:C30)</f>
        <v>87473.845396747638</v>
      </c>
      <c r="D31" s="25"/>
      <c r="E31" s="25"/>
      <c r="F31" s="25"/>
      <c r="G31" s="24">
        <f>SUM(G18:G30)</f>
        <v>87473.845396747638</v>
      </c>
      <c r="H31" s="25"/>
      <c r="I31" s="25"/>
      <c r="J31" s="14"/>
      <c r="K31" s="15"/>
      <c r="L31" s="15"/>
      <c r="M31" s="32"/>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row>
    <row r="32" spans="1:108" ht="18.75" customHeight="1" x14ac:dyDescent="0.25">
      <c r="A32" s="59">
        <v>3</v>
      </c>
      <c r="B32" s="56" t="s">
        <v>15</v>
      </c>
      <c r="C32" s="28">
        <v>8335.5121734568947</v>
      </c>
      <c r="D32" s="50" t="s">
        <v>21</v>
      </c>
      <c r="E32" s="53" t="s">
        <v>22</v>
      </c>
      <c r="F32" s="47">
        <v>27</v>
      </c>
      <c r="G32" s="28">
        <f>C32</f>
        <v>8335.5121734568947</v>
      </c>
      <c r="H32" s="41" t="s">
        <v>56</v>
      </c>
      <c r="I32" s="31">
        <v>45889</v>
      </c>
      <c r="J32" s="19">
        <v>1</v>
      </c>
      <c r="K32" s="50">
        <f>COUNTA(J32:J58)</f>
        <v>6</v>
      </c>
      <c r="L32" s="7"/>
      <c r="M32" s="68" t="s">
        <v>14</v>
      </c>
      <c r="N32"/>
      <c r="O32"/>
      <c r="P32"/>
      <c r="Q32"/>
    </row>
    <row r="33" spans="1:17" ht="18.75" x14ac:dyDescent="0.25">
      <c r="A33" s="60"/>
      <c r="B33" s="57"/>
      <c r="C33" s="28">
        <v>24123.952878475247</v>
      </c>
      <c r="D33" s="51"/>
      <c r="E33" s="54"/>
      <c r="F33" s="48"/>
      <c r="G33" s="28">
        <f t="shared" ref="G33:G58" si="2">C33</f>
        <v>24123.952878475247</v>
      </c>
      <c r="H33" s="41" t="s">
        <v>57</v>
      </c>
      <c r="I33" s="31">
        <v>45889</v>
      </c>
      <c r="J33" s="19"/>
      <c r="K33" s="51"/>
      <c r="L33" s="7"/>
      <c r="M33" s="69"/>
      <c r="N33"/>
      <c r="O33"/>
      <c r="P33"/>
      <c r="Q33"/>
    </row>
    <row r="34" spans="1:17" ht="18.75" x14ac:dyDescent="0.25">
      <c r="A34" s="60"/>
      <c r="B34" s="57"/>
      <c r="C34" s="28">
        <v>9169.0633908025848</v>
      </c>
      <c r="D34" s="51"/>
      <c r="E34" s="54"/>
      <c r="F34" s="48"/>
      <c r="G34" s="28">
        <f t="shared" si="2"/>
        <v>9169.0633908025848</v>
      </c>
      <c r="H34" s="41" t="s">
        <v>58</v>
      </c>
      <c r="I34" s="3">
        <v>45889</v>
      </c>
      <c r="J34" s="19"/>
      <c r="K34" s="51"/>
      <c r="L34" s="7"/>
      <c r="M34" s="69"/>
      <c r="N34"/>
      <c r="O34"/>
      <c r="P34"/>
      <c r="Q34"/>
    </row>
    <row r="35" spans="1:17" ht="18.75" x14ac:dyDescent="0.25">
      <c r="A35" s="60"/>
      <c r="B35" s="57"/>
      <c r="C35" s="28">
        <v>8825.836418954359</v>
      </c>
      <c r="D35" s="51"/>
      <c r="E35" s="54"/>
      <c r="F35" s="48"/>
      <c r="G35" s="28">
        <f t="shared" si="2"/>
        <v>8825.836418954359</v>
      </c>
      <c r="H35" s="41" t="s">
        <v>59</v>
      </c>
      <c r="I35" s="3">
        <v>45889</v>
      </c>
      <c r="J35" s="19">
        <v>1</v>
      </c>
      <c r="K35" s="51"/>
      <c r="L35" s="7"/>
      <c r="M35" s="69"/>
      <c r="N35"/>
      <c r="O35"/>
      <c r="P35"/>
      <c r="Q35"/>
    </row>
    <row r="36" spans="1:17" ht="18.75" x14ac:dyDescent="0.25">
      <c r="A36" s="60"/>
      <c r="B36" s="57"/>
      <c r="C36" s="28">
        <v>12846.495232033567</v>
      </c>
      <c r="D36" s="51"/>
      <c r="E36" s="54"/>
      <c r="F36" s="48"/>
      <c r="G36" s="28">
        <f t="shared" si="2"/>
        <v>12846.495232033567</v>
      </c>
      <c r="H36" s="41" t="s">
        <v>60</v>
      </c>
      <c r="I36" s="3">
        <v>45889</v>
      </c>
      <c r="J36" s="19"/>
      <c r="K36" s="51"/>
      <c r="L36" s="7"/>
      <c r="M36" s="69"/>
      <c r="N36"/>
      <c r="O36"/>
      <c r="P36"/>
      <c r="Q36"/>
    </row>
    <row r="37" spans="1:17" ht="18.75" x14ac:dyDescent="0.25">
      <c r="A37" s="60"/>
      <c r="B37" s="57"/>
      <c r="C37" s="28">
        <v>10787.133400944216</v>
      </c>
      <c r="D37" s="51"/>
      <c r="E37" s="54"/>
      <c r="F37" s="48"/>
      <c r="G37" s="28">
        <f t="shared" si="2"/>
        <v>10787.133400944216</v>
      </c>
      <c r="H37" s="41" t="s">
        <v>61</v>
      </c>
      <c r="I37" s="3">
        <v>45889</v>
      </c>
      <c r="J37" s="19">
        <v>1</v>
      </c>
      <c r="K37" s="51"/>
      <c r="L37" s="7"/>
      <c r="M37" s="38"/>
      <c r="N37"/>
      <c r="O37"/>
      <c r="P37"/>
      <c r="Q37"/>
    </row>
    <row r="38" spans="1:17" ht="18.75" x14ac:dyDescent="0.25">
      <c r="A38" s="60"/>
      <c r="B38" s="57"/>
      <c r="C38" s="28">
        <v>4756.1451813254043</v>
      </c>
      <c r="D38" s="51"/>
      <c r="E38" s="54"/>
      <c r="F38" s="48"/>
      <c r="G38" s="28">
        <f t="shared" si="2"/>
        <v>4756.1451813254043</v>
      </c>
      <c r="H38" s="41" t="s">
        <v>62</v>
      </c>
      <c r="I38" s="3">
        <v>45889</v>
      </c>
      <c r="J38" s="19">
        <v>1</v>
      </c>
      <c r="K38" s="51"/>
      <c r="L38" s="7"/>
      <c r="M38" s="38"/>
      <c r="N38"/>
      <c r="O38"/>
      <c r="P38"/>
      <c r="Q38"/>
    </row>
    <row r="39" spans="1:17" ht="18.75" x14ac:dyDescent="0.25">
      <c r="A39" s="60"/>
      <c r="B39" s="57"/>
      <c r="C39" s="28">
        <v>10885.19825004371</v>
      </c>
      <c r="D39" s="51"/>
      <c r="E39" s="54"/>
      <c r="F39" s="48"/>
      <c r="G39" s="28">
        <f t="shared" si="2"/>
        <v>10885.19825004371</v>
      </c>
      <c r="H39" s="41" t="s">
        <v>63</v>
      </c>
      <c r="I39" s="3">
        <v>45889</v>
      </c>
      <c r="J39" s="19"/>
      <c r="K39" s="51"/>
      <c r="L39" s="7"/>
      <c r="M39" s="38"/>
      <c r="N39"/>
      <c r="O39"/>
      <c r="P39"/>
      <c r="Q39"/>
    </row>
    <row r="40" spans="1:17" ht="18.75" x14ac:dyDescent="0.25">
      <c r="A40" s="60"/>
      <c r="B40" s="57"/>
      <c r="C40" s="28">
        <v>13336.819477531031</v>
      </c>
      <c r="D40" s="51"/>
      <c r="E40" s="54"/>
      <c r="F40" s="48"/>
      <c r="G40" s="28">
        <f t="shared" si="2"/>
        <v>13336.819477531031</v>
      </c>
      <c r="H40" s="41" t="s">
        <v>64</v>
      </c>
      <c r="I40" s="3">
        <v>45889</v>
      </c>
      <c r="J40" s="19"/>
      <c r="K40" s="51"/>
      <c r="L40" s="7"/>
      <c r="M40" s="38"/>
      <c r="N40"/>
      <c r="O40"/>
      <c r="P40"/>
      <c r="Q40"/>
    </row>
    <row r="41" spans="1:17" ht="18.75" x14ac:dyDescent="0.25">
      <c r="A41" s="60"/>
      <c r="B41" s="57"/>
      <c r="C41" s="28">
        <v>5638.7288232208402</v>
      </c>
      <c r="D41" s="51"/>
      <c r="E41" s="54"/>
      <c r="F41" s="48"/>
      <c r="G41" s="28">
        <f t="shared" si="2"/>
        <v>5638.7288232208402</v>
      </c>
      <c r="H41" s="41" t="s">
        <v>65</v>
      </c>
      <c r="I41" s="3">
        <v>45889</v>
      </c>
      <c r="J41" s="19"/>
      <c r="K41" s="51"/>
      <c r="L41" s="7"/>
      <c r="M41" s="38"/>
      <c r="N41"/>
      <c r="O41"/>
      <c r="P41"/>
      <c r="Q41"/>
    </row>
    <row r="42" spans="1:17" ht="18.75" x14ac:dyDescent="0.25">
      <c r="A42" s="60"/>
      <c r="B42" s="57"/>
      <c r="C42" s="28">
        <v>9953.582183598528</v>
      </c>
      <c r="D42" s="51"/>
      <c r="E42" s="54"/>
      <c r="F42" s="48"/>
      <c r="G42" s="28">
        <f t="shared" si="2"/>
        <v>9953.582183598528</v>
      </c>
      <c r="H42" s="41" t="s">
        <v>66</v>
      </c>
      <c r="I42" s="3">
        <v>45889</v>
      </c>
      <c r="J42" s="19">
        <v>1</v>
      </c>
      <c r="K42" s="51"/>
      <c r="L42" s="7"/>
      <c r="M42" s="38"/>
      <c r="N42"/>
      <c r="O42"/>
      <c r="P42"/>
      <c r="Q42"/>
    </row>
    <row r="43" spans="1:17" ht="18.75" x14ac:dyDescent="0.25">
      <c r="A43" s="60"/>
      <c r="B43" s="57"/>
      <c r="C43" s="28">
        <v>11473.587344640668</v>
      </c>
      <c r="D43" s="51"/>
      <c r="E43" s="54"/>
      <c r="F43" s="48"/>
      <c r="G43" s="28">
        <f t="shared" si="2"/>
        <v>11473.587344640668</v>
      </c>
      <c r="H43" s="41" t="s">
        <v>67</v>
      </c>
      <c r="I43" s="3">
        <v>45889</v>
      </c>
      <c r="J43" s="19"/>
      <c r="K43" s="51"/>
      <c r="L43" s="7"/>
      <c r="M43" s="38"/>
      <c r="N43"/>
      <c r="O43"/>
      <c r="P43"/>
      <c r="Q43"/>
    </row>
    <row r="44" spans="1:17" ht="18.75" x14ac:dyDescent="0.25">
      <c r="A44" s="60"/>
      <c r="B44" s="57"/>
      <c r="C44" s="28">
        <v>8825.836418954359</v>
      </c>
      <c r="D44" s="51"/>
      <c r="E44" s="54"/>
      <c r="F44" s="48"/>
      <c r="G44" s="28">
        <f t="shared" si="2"/>
        <v>8825.836418954359</v>
      </c>
      <c r="H44" s="41" t="s">
        <v>68</v>
      </c>
      <c r="I44" s="3">
        <v>45889</v>
      </c>
      <c r="J44" s="19"/>
      <c r="K44" s="51"/>
      <c r="L44" s="7"/>
      <c r="M44" s="38"/>
      <c r="N44"/>
      <c r="O44"/>
      <c r="P44"/>
      <c r="Q44"/>
    </row>
    <row r="45" spans="1:17" ht="18.75" x14ac:dyDescent="0.25">
      <c r="A45" s="60"/>
      <c r="B45" s="57"/>
      <c r="C45" s="28">
        <v>15249.084034971143</v>
      </c>
      <c r="D45" s="51"/>
      <c r="E45" s="54"/>
      <c r="F45" s="48"/>
      <c r="G45" s="28">
        <f t="shared" si="2"/>
        <v>15249.084034971143</v>
      </c>
      <c r="H45" s="41" t="s">
        <v>69</v>
      </c>
      <c r="I45" s="3">
        <v>45889</v>
      </c>
      <c r="J45" s="19"/>
      <c r="K45" s="51"/>
      <c r="L45" s="7"/>
      <c r="M45" s="38"/>
      <c r="N45"/>
      <c r="O45"/>
      <c r="P45"/>
      <c r="Q45"/>
    </row>
    <row r="46" spans="1:17" ht="18.75" x14ac:dyDescent="0.25">
      <c r="A46" s="60"/>
      <c r="B46" s="57"/>
      <c r="C46" s="28">
        <v>11620.684618289906</v>
      </c>
      <c r="D46" s="51"/>
      <c r="E46" s="54"/>
      <c r="F46" s="48"/>
      <c r="G46" s="28">
        <f t="shared" si="2"/>
        <v>11620.684618289906</v>
      </c>
      <c r="H46" s="41" t="s">
        <v>70</v>
      </c>
      <c r="I46" s="3">
        <v>45889</v>
      </c>
      <c r="J46" s="19"/>
      <c r="K46" s="51"/>
      <c r="L46" s="7"/>
      <c r="M46" s="38"/>
      <c r="N46"/>
      <c r="O46"/>
      <c r="P46"/>
      <c r="Q46"/>
    </row>
    <row r="47" spans="1:17" ht="18.75" x14ac:dyDescent="0.25">
      <c r="A47" s="60"/>
      <c r="B47" s="57"/>
      <c r="C47" s="28">
        <v>4560.015483126419</v>
      </c>
      <c r="D47" s="51"/>
      <c r="E47" s="54"/>
      <c r="F47" s="48"/>
      <c r="G47" s="28">
        <f t="shared" si="2"/>
        <v>4560.015483126419</v>
      </c>
      <c r="H47" s="41" t="s">
        <v>71</v>
      </c>
      <c r="I47" s="3">
        <v>45889</v>
      </c>
      <c r="J47" s="19"/>
      <c r="K47" s="51"/>
      <c r="L47" s="7"/>
      <c r="M47" s="38"/>
      <c r="N47"/>
      <c r="O47"/>
      <c r="P47"/>
      <c r="Q47"/>
    </row>
    <row r="48" spans="1:17" ht="18.75" x14ac:dyDescent="0.25">
      <c r="A48" s="60"/>
      <c r="B48" s="57"/>
      <c r="C48" s="28">
        <v>8384.5445980066415</v>
      </c>
      <c r="D48" s="51"/>
      <c r="E48" s="54"/>
      <c r="F48" s="48"/>
      <c r="G48" s="28">
        <f t="shared" si="2"/>
        <v>8384.5445980066415</v>
      </c>
      <c r="H48" s="41" t="s">
        <v>72</v>
      </c>
      <c r="I48" s="3">
        <v>45889</v>
      </c>
      <c r="J48" s="19"/>
      <c r="K48" s="51"/>
      <c r="L48" s="7"/>
      <c r="M48" s="38"/>
      <c r="N48"/>
      <c r="O48"/>
      <c r="P48"/>
      <c r="Q48"/>
    </row>
    <row r="49" spans="1:108" ht="18.75" x14ac:dyDescent="0.25">
      <c r="A49" s="60"/>
      <c r="B49" s="57"/>
      <c r="C49" s="28">
        <v>10787.133400944216</v>
      </c>
      <c r="D49" s="51"/>
      <c r="E49" s="54"/>
      <c r="F49" s="48"/>
      <c r="G49" s="28">
        <f t="shared" si="2"/>
        <v>10787.133400944216</v>
      </c>
      <c r="H49" s="41" t="s">
        <v>73</v>
      </c>
      <c r="I49" s="3">
        <v>45889</v>
      </c>
      <c r="J49" s="19"/>
      <c r="K49" s="51"/>
      <c r="L49" s="7"/>
      <c r="M49" s="38"/>
      <c r="N49"/>
      <c r="O49"/>
      <c r="P49"/>
      <c r="Q49"/>
    </row>
    <row r="50" spans="1:108" ht="18.75" x14ac:dyDescent="0.25">
      <c r="A50" s="60"/>
      <c r="B50" s="57"/>
      <c r="C50" s="28">
        <v>7943.2527770589231</v>
      </c>
      <c r="D50" s="51"/>
      <c r="E50" s="54"/>
      <c r="F50" s="48"/>
      <c r="G50" s="28">
        <f t="shared" si="2"/>
        <v>7943.2527770589231</v>
      </c>
      <c r="H50" s="41" t="s">
        <v>74</v>
      </c>
      <c r="I50" s="3">
        <v>45889</v>
      </c>
      <c r="J50" s="19">
        <v>1</v>
      </c>
      <c r="K50" s="51"/>
      <c r="L50" s="7"/>
      <c r="M50" s="38"/>
      <c r="N50"/>
      <c r="O50"/>
      <c r="P50"/>
      <c r="Q50"/>
    </row>
    <row r="51" spans="1:108" ht="18.75" x14ac:dyDescent="0.25">
      <c r="A51" s="60"/>
      <c r="B51" s="57"/>
      <c r="C51" s="28">
        <v>7992.2852016086699</v>
      </c>
      <c r="D51" s="51"/>
      <c r="E51" s="54"/>
      <c r="F51" s="48"/>
      <c r="G51" s="28">
        <f t="shared" si="2"/>
        <v>7992.2852016086699</v>
      </c>
      <c r="H51" s="41" t="s">
        <v>75</v>
      </c>
      <c r="I51" s="3">
        <v>45889</v>
      </c>
      <c r="J51" s="19"/>
      <c r="K51" s="51"/>
      <c r="L51" s="7"/>
      <c r="M51" s="38"/>
      <c r="N51"/>
      <c r="O51"/>
      <c r="P51"/>
      <c r="Q51"/>
    </row>
    <row r="52" spans="1:108" ht="18.75" x14ac:dyDescent="0.25">
      <c r="A52" s="60"/>
      <c r="B52" s="57"/>
      <c r="C52" s="28">
        <v>17161.348592411254</v>
      </c>
      <c r="D52" s="51"/>
      <c r="E52" s="54"/>
      <c r="F52" s="48"/>
      <c r="G52" s="28">
        <f t="shared" si="2"/>
        <v>17161.348592411254</v>
      </c>
      <c r="H52" s="41" t="s">
        <v>76</v>
      </c>
      <c r="I52" s="3">
        <v>45889</v>
      </c>
      <c r="J52" s="19"/>
      <c r="K52" s="51"/>
      <c r="L52" s="7"/>
      <c r="M52" s="38"/>
      <c r="N52"/>
      <c r="O52"/>
      <c r="P52"/>
      <c r="Q52"/>
    </row>
    <row r="53" spans="1:108" ht="18.75" x14ac:dyDescent="0.25">
      <c r="A53" s="60"/>
      <c r="B53" s="57"/>
      <c r="C53" s="28">
        <v>10492.938853645737</v>
      </c>
      <c r="D53" s="51"/>
      <c r="E53" s="54"/>
      <c r="F53" s="48"/>
      <c r="G53" s="28">
        <f t="shared" si="2"/>
        <v>10492.938853645737</v>
      </c>
      <c r="H53" s="41" t="s">
        <v>77</v>
      </c>
      <c r="I53" s="3">
        <v>45889</v>
      </c>
      <c r="J53" s="19"/>
      <c r="K53" s="51"/>
      <c r="L53" s="7"/>
      <c r="M53" s="38"/>
      <c r="N53"/>
      <c r="O53"/>
      <c r="P53"/>
      <c r="Q53"/>
    </row>
    <row r="54" spans="1:108" ht="18.75" x14ac:dyDescent="0.25">
      <c r="A54" s="60"/>
      <c r="B54" s="57"/>
      <c r="C54" s="28">
        <v>18730.38617800314</v>
      </c>
      <c r="D54" s="51"/>
      <c r="E54" s="54"/>
      <c r="F54" s="48"/>
      <c r="G54" s="28">
        <f t="shared" si="2"/>
        <v>18730.38617800314</v>
      </c>
      <c r="H54" s="41" t="s">
        <v>78</v>
      </c>
      <c r="I54" s="3">
        <v>45889</v>
      </c>
      <c r="J54" s="19"/>
      <c r="K54" s="51"/>
      <c r="L54" s="7"/>
      <c r="M54" s="38"/>
      <c r="N54"/>
      <c r="O54"/>
      <c r="P54"/>
      <c r="Q54"/>
    </row>
    <row r="55" spans="1:108" ht="18.75" x14ac:dyDescent="0.25">
      <c r="A55" s="60"/>
      <c r="B55" s="57"/>
      <c r="C55" s="28">
        <v>6815.5070124147551</v>
      </c>
      <c r="D55" s="51"/>
      <c r="E55" s="54"/>
      <c r="F55" s="48"/>
      <c r="G55" s="28">
        <f t="shared" si="2"/>
        <v>6815.5070124147551</v>
      </c>
      <c r="H55" s="41" t="s">
        <v>79</v>
      </c>
      <c r="I55" s="3">
        <v>45889</v>
      </c>
      <c r="J55" s="19"/>
      <c r="K55" s="51"/>
      <c r="L55" s="7"/>
      <c r="M55" s="33"/>
      <c r="N55"/>
      <c r="O55"/>
      <c r="P55"/>
      <c r="Q55"/>
    </row>
    <row r="56" spans="1:108" ht="18.75" x14ac:dyDescent="0.25">
      <c r="A56" s="60"/>
      <c r="B56" s="57"/>
      <c r="C56" s="28">
        <v>9708.4200608497958</v>
      </c>
      <c r="D56" s="51"/>
      <c r="E56" s="54"/>
      <c r="F56" s="48"/>
      <c r="G56" s="28">
        <f t="shared" si="2"/>
        <v>9708.4200608497958</v>
      </c>
      <c r="H56" s="41" t="s">
        <v>80</v>
      </c>
      <c r="I56" s="3">
        <v>45889</v>
      </c>
      <c r="J56" s="19"/>
      <c r="K56" s="51"/>
      <c r="L56" s="7"/>
      <c r="M56" s="33"/>
      <c r="N56"/>
      <c r="O56"/>
      <c r="P56"/>
      <c r="Q56"/>
    </row>
    <row r="57" spans="1:108" ht="18.75" x14ac:dyDescent="0.25">
      <c r="A57" s="60"/>
      <c r="B57" s="57"/>
      <c r="C57" s="28">
        <v>6913.5718615142478</v>
      </c>
      <c r="D57" s="51"/>
      <c r="E57" s="54"/>
      <c r="F57" s="48"/>
      <c r="G57" s="28">
        <f t="shared" si="2"/>
        <v>6913.5718615142478</v>
      </c>
      <c r="H57" s="41" t="s">
        <v>81</v>
      </c>
      <c r="I57" s="3">
        <v>45889</v>
      </c>
      <c r="J57" s="19"/>
      <c r="K57" s="51"/>
      <c r="L57" s="7"/>
      <c r="M57" s="33"/>
      <c r="N57"/>
      <c r="O57"/>
      <c r="P57"/>
      <c r="Q57"/>
    </row>
    <row r="58" spans="1:108" ht="18.75" x14ac:dyDescent="0.25">
      <c r="A58" s="61"/>
      <c r="B58" s="58"/>
      <c r="C58" s="28">
        <v>6129.0530687183045</v>
      </c>
      <c r="D58" s="52"/>
      <c r="E58" s="55"/>
      <c r="F58" s="49"/>
      <c r="G58" s="28">
        <f t="shared" si="2"/>
        <v>6129.0530687183045</v>
      </c>
      <c r="H58" s="41" t="s">
        <v>82</v>
      </c>
      <c r="I58" s="3">
        <v>45889</v>
      </c>
      <c r="J58" s="19"/>
      <c r="K58" s="52"/>
      <c r="L58" s="7"/>
      <c r="M58" s="33"/>
      <c r="N58"/>
      <c r="O58"/>
      <c r="P58"/>
      <c r="Q58"/>
    </row>
    <row r="59" spans="1:108" s="16" customFormat="1" ht="15.75" x14ac:dyDescent="0.25">
      <c r="A59" s="70" t="s">
        <v>197</v>
      </c>
      <c r="B59" s="71"/>
      <c r="C59" s="24">
        <f>SUM(C32:C58)</f>
        <v>281446.11691554449</v>
      </c>
      <c r="D59" s="25"/>
      <c r="E59" s="25"/>
      <c r="F59" s="25"/>
      <c r="G59" s="24">
        <f>SUM(G32:G58)</f>
        <v>281446.11691554449</v>
      </c>
      <c r="H59" s="25"/>
      <c r="I59" s="25"/>
      <c r="J59" s="14"/>
      <c r="K59" s="15"/>
      <c r="L59" s="15"/>
      <c r="M59" s="32"/>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row>
    <row r="60" spans="1:108" ht="18.75" customHeight="1" x14ac:dyDescent="0.25">
      <c r="A60" s="65">
        <v>4</v>
      </c>
      <c r="B60" s="62" t="s">
        <v>25</v>
      </c>
      <c r="C60" s="28">
        <v>6766.4745878650083</v>
      </c>
      <c r="D60" s="50" t="s">
        <v>21</v>
      </c>
      <c r="E60" s="53" t="s">
        <v>22</v>
      </c>
      <c r="F60" s="47">
        <v>22</v>
      </c>
      <c r="G60" s="28">
        <f>C60</f>
        <v>6766.4745878650083</v>
      </c>
      <c r="H60" s="18" t="s">
        <v>83</v>
      </c>
      <c r="I60" s="3">
        <v>45889</v>
      </c>
      <c r="J60" s="19"/>
      <c r="K60" s="50">
        <f>COUNTA(J60:J81)</f>
        <v>5</v>
      </c>
      <c r="L60" s="7"/>
      <c r="M60" s="68" t="s">
        <v>14</v>
      </c>
      <c r="N60"/>
      <c r="O60"/>
      <c r="P60"/>
      <c r="Q60"/>
    </row>
    <row r="61" spans="1:108" ht="18.75" x14ac:dyDescent="0.25">
      <c r="A61" s="66"/>
      <c r="B61" s="63"/>
      <c r="C61" s="28">
        <v>8482.6094471061333</v>
      </c>
      <c r="D61" s="51"/>
      <c r="E61" s="54"/>
      <c r="F61" s="48"/>
      <c r="G61" s="28">
        <f t="shared" ref="G61:G81" si="3">C61</f>
        <v>8482.6094471061333</v>
      </c>
      <c r="H61" s="18" t="s">
        <v>84</v>
      </c>
      <c r="I61" s="3">
        <v>45889</v>
      </c>
      <c r="J61" s="19"/>
      <c r="K61" s="51"/>
      <c r="L61" s="7"/>
      <c r="M61" s="69"/>
      <c r="N61"/>
      <c r="O61"/>
      <c r="P61"/>
      <c r="Q61"/>
    </row>
    <row r="62" spans="1:108" ht="18.75" x14ac:dyDescent="0.25">
      <c r="A62" s="66"/>
      <c r="B62" s="63"/>
      <c r="C62" s="28">
        <v>6423.2476160167835</v>
      </c>
      <c r="D62" s="51"/>
      <c r="E62" s="54"/>
      <c r="F62" s="48"/>
      <c r="G62" s="28">
        <f t="shared" si="3"/>
        <v>6423.2476160167835</v>
      </c>
      <c r="H62" s="18" t="s">
        <v>85</v>
      </c>
      <c r="I62" s="3">
        <v>45889</v>
      </c>
      <c r="J62" s="19"/>
      <c r="K62" s="51"/>
      <c r="L62" s="7"/>
      <c r="M62" s="69"/>
      <c r="N62"/>
      <c r="O62"/>
      <c r="P62"/>
      <c r="Q62"/>
    </row>
    <row r="63" spans="1:108" ht="18.75" x14ac:dyDescent="0.25">
      <c r="A63" s="66"/>
      <c r="B63" s="63"/>
      <c r="C63" s="28">
        <v>13827.143723028496</v>
      </c>
      <c r="D63" s="51"/>
      <c r="E63" s="54"/>
      <c r="F63" s="48"/>
      <c r="G63" s="28">
        <f t="shared" si="3"/>
        <v>13827.143723028496</v>
      </c>
      <c r="H63" s="18" t="s">
        <v>86</v>
      </c>
      <c r="I63" s="3">
        <v>45889</v>
      </c>
      <c r="J63" s="19">
        <v>1</v>
      </c>
      <c r="K63" s="51"/>
      <c r="L63" s="7"/>
      <c r="M63" s="69"/>
      <c r="N63"/>
      <c r="O63"/>
      <c r="P63"/>
      <c r="Q63"/>
    </row>
    <row r="64" spans="1:108" ht="18.75" x14ac:dyDescent="0.25">
      <c r="A64" s="66"/>
      <c r="B64" s="63"/>
      <c r="C64" s="28">
        <v>5491.6315495716008</v>
      </c>
      <c r="D64" s="51"/>
      <c r="E64" s="54"/>
      <c r="F64" s="48"/>
      <c r="G64" s="28">
        <f t="shared" si="3"/>
        <v>5491.6315495716008</v>
      </c>
      <c r="H64" s="18" t="s">
        <v>87</v>
      </c>
      <c r="I64" s="3">
        <v>45889</v>
      </c>
      <c r="J64" s="19"/>
      <c r="K64" s="51"/>
      <c r="L64" s="7"/>
      <c r="M64" s="69"/>
      <c r="N64"/>
      <c r="O64"/>
      <c r="P64"/>
      <c r="Q64"/>
    </row>
    <row r="65" spans="1:17" ht="18.75" x14ac:dyDescent="0.25">
      <c r="A65" s="66"/>
      <c r="B65" s="63"/>
      <c r="C65" s="28">
        <v>10149.711881797513</v>
      </c>
      <c r="D65" s="51"/>
      <c r="E65" s="54"/>
      <c r="F65" s="48"/>
      <c r="G65" s="28">
        <f t="shared" si="3"/>
        <v>10149.711881797513</v>
      </c>
      <c r="H65" s="18" t="s">
        <v>88</v>
      </c>
      <c r="I65" s="3">
        <v>45889</v>
      </c>
      <c r="J65" s="19"/>
      <c r="K65" s="51"/>
      <c r="L65" s="7"/>
      <c r="M65" s="69"/>
      <c r="N65"/>
      <c r="O65"/>
      <c r="P65"/>
      <c r="Q65"/>
    </row>
    <row r="66" spans="1:17" ht="18.75" x14ac:dyDescent="0.25">
      <c r="A66" s="66"/>
      <c r="B66" s="63"/>
      <c r="C66" s="28">
        <v>6864.5394369645019</v>
      </c>
      <c r="D66" s="51"/>
      <c r="E66" s="54"/>
      <c r="F66" s="48"/>
      <c r="G66" s="28">
        <f t="shared" si="3"/>
        <v>6864.5394369645019</v>
      </c>
      <c r="H66" s="18" t="s">
        <v>89</v>
      </c>
      <c r="I66" s="3">
        <v>45889</v>
      </c>
      <c r="J66" s="19"/>
      <c r="K66" s="51"/>
      <c r="L66" s="7"/>
      <c r="M66" s="82"/>
      <c r="N66"/>
      <c r="O66"/>
      <c r="P66"/>
      <c r="Q66"/>
    </row>
    <row r="67" spans="1:17" ht="18.75" x14ac:dyDescent="0.25">
      <c r="A67" s="66"/>
      <c r="B67" s="63"/>
      <c r="C67" s="28">
        <v>2892.9130484350399</v>
      </c>
      <c r="D67" s="51"/>
      <c r="E67" s="54"/>
      <c r="F67" s="48"/>
      <c r="G67" s="28">
        <f t="shared" si="3"/>
        <v>2892.9130484350399</v>
      </c>
      <c r="H67" s="18" t="s">
        <v>90</v>
      </c>
      <c r="I67" s="3">
        <v>45889</v>
      </c>
      <c r="J67" s="19"/>
      <c r="K67" s="51"/>
      <c r="L67" s="7"/>
      <c r="M67" s="42"/>
      <c r="N67"/>
      <c r="O67"/>
      <c r="P67"/>
      <c r="Q67"/>
    </row>
    <row r="68" spans="1:17" ht="18.75" x14ac:dyDescent="0.25">
      <c r="A68" s="66"/>
      <c r="B68" s="63"/>
      <c r="C68" s="28">
        <v>11571.652193740159</v>
      </c>
      <c r="D68" s="51"/>
      <c r="E68" s="54"/>
      <c r="F68" s="48"/>
      <c r="G68" s="28">
        <f t="shared" si="3"/>
        <v>11571.652193740159</v>
      </c>
      <c r="H68" s="18" t="s">
        <v>91</v>
      </c>
      <c r="I68" s="3">
        <v>45889</v>
      </c>
      <c r="J68" s="19">
        <v>1</v>
      </c>
      <c r="K68" s="51"/>
      <c r="L68" s="7"/>
      <c r="M68" s="42"/>
      <c r="N68"/>
      <c r="O68"/>
      <c r="P68"/>
      <c r="Q68"/>
    </row>
    <row r="69" spans="1:17" ht="18.75" x14ac:dyDescent="0.25">
      <c r="A69" s="66"/>
      <c r="B69" s="63"/>
      <c r="C69" s="28">
        <v>4069.6912376289547</v>
      </c>
      <c r="D69" s="51"/>
      <c r="E69" s="54"/>
      <c r="F69" s="48"/>
      <c r="G69" s="28">
        <f t="shared" si="3"/>
        <v>4069.6912376289547</v>
      </c>
      <c r="H69" s="18" t="s">
        <v>92</v>
      </c>
      <c r="I69" s="3">
        <v>45889</v>
      </c>
      <c r="J69" s="19">
        <v>1</v>
      </c>
      <c r="K69" s="51"/>
      <c r="L69" s="7"/>
      <c r="M69" s="42"/>
      <c r="N69"/>
      <c r="O69"/>
      <c r="P69"/>
      <c r="Q69"/>
    </row>
    <row r="70" spans="1:17" ht="18.75" x14ac:dyDescent="0.25">
      <c r="A70" s="66"/>
      <c r="B70" s="63"/>
      <c r="C70" s="28">
        <v>5148.404577723376</v>
      </c>
      <c r="D70" s="51"/>
      <c r="E70" s="54"/>
      <c r="F70" s="48"/>
      <c r="G70" s="28">
        <f t="shared" si="3"/>
        <v>5148.404577723376</v>
      </c>
      <c r="H70" s="18" t="s">
        <v>93</v>
      </c>
      <c r="I70" s="3">
        <v>45889</v>
      </c>
      <c r="J70" s="19"/>
      <c r="K70" s="51"/>
      <c r="L70" s="7"/>
      <c r="M70" s="42"/>
      <c r="N70"/>
      <c r="O70"/>
      <c r="P70"/>
      <c r="Q70"/>
    </row>
    <row r="71" spans="1:17" ht="18.75" x14ac:dyDescent="0.25">
      <c r="A71" s="66"/>
      <c r="B71" s="63"/>
      <c r="C71" s="28">
        <v>3726.4642657807294</v>
      </c>
      <c r="D71" s="51"/>
      <c r="E71" s="54"/>
      <c r="F71" s="48"/>
      <c r="G71" s="28">
        <f t="shared" si="3"/>
        <v>3726.4642657807294</v>
      </c>
      <c r="H71" s="18" t="s">
        <v>94</v>
      </c>
      <c r="I71" s="3">
        <v>45889</v>
      </c>
      <c r="J71" s="19"/>
      <c r="K71" s="51"/>
      <c r="L71" s="7"/>
      <c r="M71" s="42"/>
      <c r="N71"/>
      <c r="O71"/>
      <c r="P71"/>
      <c r="Q71"/>
    </row>
    <row r="72" spans="1:17" ht="18.75" x14ac:dyDescent="0.25">
      <c r="A72" s="66"/>
      <c r="B72" s="63"/>
      <c r="C72" s="28">
        <v>6227.1179178177981</v>
      </c>
      <c r="D72" s="51"/>
      <c r="E72" s="54"/>
      <c r="F72" s="48"/>
      <c r="G72" s="28">
        <f t="shared" si="3"/>
        <v>6227.1179178177981</v>
      </c>
      <c r="H72" s="18" t="s">
        <v>95</v>
      </c>
      <c r="I72" s="3">
        <v>45889</v>
      </c>
      <c r="J72" s="19"/>
      <c r="K72" s="51"/>
      <c r="L72" s="7"/>
      <c r="M72" s="42"/>
      <c r="N72"/>
      <c r="O72"/>
      <c r="P72"/>
      <c r="Q72"/>
    </row>
    <row r="73" spans="1:17" ht="18.75" x14ac:dyDescent="0.25">
      <c r="A73" s="66"/>
      <c r="B73" s="63"/>
      <c r="C73" s="28">
        <v>10100.679457247767</v>
      </c>
      <c r="D73" s="51"/>
      <c r="E73" s="54"/>
      <c r="F73" s="48"/>
      <c r="G73" s="28">
        <f t="shared" si="3"/>
        <v>10100.679457247767</v>
      </c>
      <c r="H73" s="18" t="s">
        <v>96</v>
      </c>
      <c r="I73" s="3">
        <v>45889</v>
      </c>
      <c r="J73" s="19"/>
      <c r="K73" s="51"/>
      <c r="L73" s="7"/>
      <c r="M73" s="42"/>
      <c r="N73"/>
      <c r="O73"/>
      <c r="P73"/>
      <c r="Q73"/>
    </row>
    <row r="74" spans="1:17" ht="18.75" x14ac:dyDescent="0.25">
      <c r="A74" s="66"/>
      <c r="B74" s="63"/>
      <c r="C74" s="28">
        <v>7796.1555034096837</v>
      </c>
      <c r="D74" s="51"/>
      <c r="E74" s="54"/>
      <c r="F74" s="48"/>
      <c r="G74" s="28">
        <f t="shared" si="3"/>
        <v>7796.1555034096837</v>
      </c>
      <c r="H74" s="18" t="s">
        <v>97</v>
      </c>
      <c r="I74" s="3">
        <v>45889</v>
      </c>
      <c r="J74" s="19"/>
      <c r="K74" s="51"/>
      <c r="L74" s="7"/>
      <c r="M74" s="42"/>
      <c r="N74"/>
      <c r="O74"/>
      <c r="P74"/>
      <c r="Q74"/>
    </row>
    <row r="75" spans="1:17" ht="18.75" x14ac:dyDescent="0.25">
      <c r="A75" s="66"/>
      <c r="B75" s="63"/>
      <c r="C75" s="28">
        <v>11130.360372792442</v>
      </c>
      <c r="D75" s="51"/>
      <c r="E75" s="54"/>
      <c r="F75" s="48"/>
      <c r="G75" s="28">
        <f t="shared" si="3"/>
        <v>11130.360372792442</v>
      </c>
      <c r="H75" s="18" t="s">
        <v>98</v>
      </c>
      <c r="I75" s="3">
        <v>45889</v>
      </c>
      <c r="J75" s="19"/>
      <c r="K75" s="51"/>
      <c r="L75" s="7"/>
      <c r="M75" s="42"/>
      <c r="N75"/>
      <c r="O75"/>
      <c r="P75"/>
      <c r="Q75"/>
    </row>
    <row r="76" spans="1:17" ht="18.75" x14ac:dyDescent="0.25">
      <c r="A76" s="66"/>
      <c r="B76" s="63"/>
      <c r="C76" s="28">
        <v>5099.3721531736301</v>
      </c>
      <c r="D76" s="51"/>
      <c r="E76" s="54"/>
      <c r="F76" s="48"/>
      <c r="G76" s="28">
        <f t="shared" si="3"/>
        <v>5099.3721531736301</v>
      </c>
      <c r="H76" s="18" t="s">
        <v>99</v>
      </c>
      <c r="I76" s="3">
        <v>45889</v>
      </c>
      <c r="J76" s="19">
        <v>1</v>
      </c>
      <c r="K76" s="51"/>
      <c r="L76" s="7"/>
      <c r="M76" s="42"/>
      <c r="N76"/>
      <c r="O76"/>
      <c r="P76"/>
      <c r="Q76"/>
    </row>
    <row r="77" spans="1:17" ht="18.75" x14ac:dyDescent="0.25">
      <c r="A77" s="66"/>
      <c r="B77" s="63"/>
      <c r="C77" s="28">
        <v>6864.5394369645019</v>
      </c>
      <c r="D77" s="51"/>
      <c r="E77" s="54"/>
      <c r="F77" s="48"/>
      <c r="G77" s="28">
        <f t="shared" si="3"/>
        <v>6864.5394369645019</v>
      </c>
      <c r="H77" s="18" t="s">
        <v>100</v>
      </c>
      <c r="I77" s="3">
        <v>45889</v>
      </c>
      <c r="J77" s="19">
        <v>1</v>
      </c>
      <c r="K77" s="51"/>
      <c r="L77" s="7"/>
      <c r="M77" s="42"/>
      <c r="N77"/>
      <c r="O77"/>
      <c r="P77"/>
      <c r="Q77"/>
    </row>
    <row r="78" spans="1:17" ht="18.75" x14ac:dyDescent="0.25">
      <c r="A78" s="66"/>
      <c r="B78" s="63"/>
      <c r="C78" s="28">
        <v>15984.57040321734</v>
      </c>
      <c r="D78" s="51"/>
      <c r="E78" s="54"/>
      <c r="F78" s="48"/>
      <c r="G78" s="28">
        <f t="shared" si="3"/>
        <v>15984.57040321734</v>
      </c>
      <c r="H78" s="18" t="s">
        <v>101</v>
      </c>
      <c r="I78" s="3">
        <v>45889</v>
      </c>
      <c r="J78" s="19"/>
      <c r="K78" s="51"/>
      <c r="L78" s="7"/>
      <c r="M78" s="42"/>
      <c r="N78"/>
      <c r="O78"/>
      <c r="P78"/>
      <c r="Q78"/>
    </row>
    <row r="79" spans="1:17" ht="18.75" x14ac:dyDescent="0.25">
      <c r="A79" s="66"/>
      <c r="B79" s="63"/>
      <c r="C79" s="28">
        <v>5540.6639741213476</v>
      </c>
      <c r="D79" s="51"/>
      <c r="E79" s="54"/>
      <c r="F79" s="48"/>
      <c r="G79" s="28">
        <f t="shared" si="3"/>
        <v>5540.6639741213476</v>
      </c>
      <c r="H79" s="18" t="s">
        <v>102</v>
      </c>
      <c r="I79" s="3">
        <v>45889</v>
      </c>
      <c r="J79" s="19"/>
      <c r="K79" s="51"/>
      <c r="L79" s="7"/>
      <c r="M79" s="42"/>
      <c r="N79"/>
      <c r="O79"/>
      <c r="P79"/>
      <c r="Q79"/>
    </row>
    <row r="80" spans="1:17" ht="18.75" x14ac:dyDescent="0.25">
      <c r="A80" s="66"/>
      <c r="B80" s="63"/>
      <c r="C80" s="28">
        <v>6962.6042860639946</v>
      </c>
      <c r="D80" s="51"/>
      <c r="E80" s="54"/>
      <c r="F80" s="48"/>
      <c r="G80" s="28">
        <f t="shared" si="3"/>
        <v>6962.6042860639946</v>
      </c>
      <c r="H80" s="18" t="s">
        <v>103</v>
      </c>
      <c r="I80" s="3">
        <v>45889</v>
      </c>
      <c r="J80" s="19"/>
      <c r="K80" s="51"/>
      <c r="L80" s="7"/>
      <c r="M80" s="42"/>
      <c r="N80"/>
      <c r="O80"/>
      <c r="P80"/>
      <c r="Q80"/>
    </row>
    <row r="81" spans="1:108" ht="18.75" x14ac:dyDescent="0.25">
      <c r="A81" s="67"/>
      <c r="B81" s="64"/>
      <c r="C81" s="28">
        <v>3775.4966903304758</v>
      </c>
      <c r="D81" s="52"/>
      <c r="E81" s="55"/>
      <c r="F81" s="49"/>
      <c r="G81" s="28">
        <f t="shared" si="3"/>
        <v>3775.4966903304758</v>
      </c>
      <c r="H81" s="18" t="s">
        <v>104</v>
      </c>
      <c r="I81" s="3">
        <v>45889</v>
      </c>
      <c r="J81" s="19"/>
      <c r="K81" s="52"/>
      <c r="L81" s="7"/>
      <c r="M81" s="42"/>
      <c r="N81"/>
      <c r="O81"/>
      <c r="P81"/>
      <c r="Q81"/>
    </row>
    <row r="82" spans="1:108" ht="15.75" x14ac:dyDescent="0.25">
      <c r="A82" s="76" t="s">
        <v>196</v>
      </c>
      <c r="B82" s="76"/>
      <c r="C82" s="20">
        <f>SUM(C60:C81)</f>
        <v>164896.04376079727</v>
      </c>
      <c r="D82" s="20"/>
      <c r="E82" s="20"/>
      <c r="F82" s="11"/>
      <c r="G82" s="20">
        <f>SUM(G60:G81)</f>
        <v>164896.04376079727</v>
      </c>
      <c r="H82" s="12"/>
      <c r="I82" s="12"/>
      <c r="J82" s="13"/>
      <c r="K82" s="12"/>
      <c r="L82" s="12"/>
      <c r="M82" s="1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row>
    <row r="83" spans="1:108" ht="18.75" customHeight="1" x14ac:dyDescent="0.25">
      <c r="A83" s="59">
        <v>5</v>
      </c>
      <c r="B83" s="56" t="s">
        <v>28</v>
      </c>
      <c r="C83" s="28">
        <v>20054.261640846293</v>
      </c>
      <c r="D83" s="50" t="s">
        <v>21</v>
      </c>
      <c r="E83" s="53" t="s">
        <v>22</v>
      </c>
      <c r="F83" s="47">
        <v>30</v>
      </c>
      <c r="G83" s="28">
        <f>C83</f>
        <v>20054.261640846293</v>
      </c>
      <c r="H83" s="18" t="s">
        <v>105</v>
      </c>
      <c r="I83" s="3">
        <v>45889</v>
      </c>
      <c r="J83" s="19"/>
      <c r="K83" s="50">
        <f>COUNTA(J83:J112)</f>
        <v>1</v>
      </c>
      <c r="L83" s="7"/>
      <c r="M83" s="68" t="s">
        <v>14</v>
      </c>
      <c r="N83"/>
      <c r="O83"/>
      <c r="P83"/>
      <c r="Q83"/>
    </row>
    <row r="84" spans="1:108" ht="18.75" x14ac:dyDescent="0.25">
      <c r="A84" s="60"/>
      <c r="B84" s="57"/>
      <c r="C84" s="28">
        <v>17651.672837908718</v>
      </c>
      <c r="D84" s="51"/>
      <c r="E84" s="54"/>
      <c r="F84" s="48"/>
      <c r="G84" s="28">
        <f t="shared" ref="G84:G112" si="4">C84</f>
        <v>17651.672837908718</v>
      </c>
      <c r="H84" s="18" t="s">
        <v>106</v>
      </c>
      <c r="I84" s="3">
        <v>45889</v>
      </c>
      <c r="J84" s="19"/>
      <c r="K84" s="51"/>
      <c r="L84" s="7"/>
      <c r="M84" s="69"/>
      <c r="N84"/>
      <c r="O84"/>
      <c r="P84"/>
      <c r="Q84"/>
    </row>
    <row r="85" spans="1:108" ht="18.75" x14ac:dyDescent="0.25">
      <c r="A85" s="60"/>
      <c r="B85" s="57"/>
      <c r="C85" s="28">
        <v>18779.418602552887</v>
      </c>
      <c r="D85" s="51"/>
      <c r="E85" s="54"/>
      <c r="F85" s="48"/>
      <c r="G85" s="28">
        <f t="shared" si="4"/>
        <v>18779.418602552887</v>
      </c>
      <c r="H85" s="18" t="s">
        <v>107</v>
      </c>
      <c r="I85" s="3">
        <v>45889</v>
      </c>
      <c r="J85" s="19"/>
      <c r="K85" s="51"/>
      <c r="L85" s="7"/>
      <c r="M85" s="38"/>
      <c r="N85"/>
      <c r="O85"/>
      <c r="P85"/>
      <c r="Q85"/>
    </row>
    <row r="86" spans="1:108" ht="18.75" x14ac:dyDescent="0.25">
      <c r="A86" s="60"/>
      <c r="B86" s="57"/>
      <c r="C86" s="28">
        <v>15543.278582269621</v>
      </c>
      <c r="D86" s="51"/>
      <c r="E86" s="54"/>
      <c r="F86" s="48"/>
      <c r="G86" s="28">
        <f t="shared" si="4"/>
        <v>15543.278582269621</v>
      </c>
      <c r="H86" s="18" t="s">
        <v>108</v>
      </c>
      <c r="I86" s="3">
        <v>45889</v>
      </c>
      <c r="J86" s="19"/>
      <c r="K86" s="51"/>
      <c r="L86" s="7"/>
      <c r="M86" s="38"/>
      <c r="N86"/>
      <c r="O86"/>
      <c r="P86"/>
      <c r="Q86"/>
    </row>
    <row r="87" spans="1:108" ht="18.75" x14ac:dyDescent="0.25">
      <c r="A87" s="60"/>
      <c r="B87" s="57"/>
      <c r="C87" s="28">
        <v>7501.9609561112056</v>
      </c>
      <c r="D87" s="51"/>
      <c r="E87" s="54"/>
      <c r="F87" s="48"/>
      <c r="G87" s="28">
        <f t="shared" si="4"/>
        <v>7501.9609561112056</v>
      </c>
      <c r="H87" s="18" t="s">
        <v>109</v>
      </c>
      <c r="I87" s="3">
        <v>45889</v>
      </c>
      <c r="J87" s="19"/>
      <c r="K87" s="51"/>
      <c r="L87" s="7"/>
      <c r="M87" s="38"/>
      <c r="N87"/>
      <c r="O87"/>
      <c r="P87"/>
      <c r="Q87"/>
    </row>
    <row r="88" spans="1:108" ht="18.75" x14ac:dyDescent="0.25">
      <c r="A88" s="60"/>
      <c r="B88" s="57"/>
      <c r="C88" s="28">
        <v>9512.2903626508087</v>
      </c>
      <c r="D88" s="51"/>
      <c r="E88" s="54"/>
      <c r="F88" s="48"/>
      <c r="G88" s="28">
        <f t="shared" si="4"/>
        <v>9512.2903626508087</v>
      </c>
      <c r="H88" s="18" t="s">
        <v>110</v>
      </c>
      <c r="I88" s="3">
        <v>45889</v>
      </c>
      <c r="J88" s="19"/>
      <c r="K88" s="51"/>
      <c r="L88" s="7"/>
      <c r="M88" s="38"/>
      <c r="N88"/>
      <c r="O88"/>
      <c r="P88"/>
      <c r="Q88"/>
    </row>
    <row r="89" spans="1:108" ht="18.75" x14ac:dyDescent="0.25">
      <c r="A89" s="60"/>
      <c r="B89" s="57"/>
      <c r="C89" s="28">
        <v>14562.630091274692</v>
      </c>
      <c r="D89" s="51"/>
      <c r="E89" s="54"/>
      <c r="F89" s="48"/>
      <c r="G89" s="28">
        <f t="shared" si="4"/>
        <v>14562.630091274692</v>
      </c>
      <c r="H89" s="18" t="s">
        <v>111</v>
      </c>
      <c r="I89" s="3">
        <v>45889</v>
      </c>
      <c r="J89" s="19"/>
      <c r="K89" s="51"/>
      <c r="L89" s="7"/>
      <c r="M89" s="38"/>
      <c r="N89"/>
      <c r="O89"/>
      <c r="P89"/>
      <c r="Q89"/>
    </row>
    <row r="90" spans="1:108" ht="18.75" x14ac:dyDescent="0.25">
      <c r="A90" s="60"/>
      <c r="B90" s="57"/>
      <c r="C90" s="28">
        <v>9316.1606644518233</v>
      </c>
      <c r="D90" s="51"/>
      <c r="E90" s="54"/>
      <c r="F90" s="48"/>
      <c r="G90" s="28">
        <f t="shared" si="4"/>
        <v>9316.1606644518233</v>
      </c>
      <c r="H90" s="18" t="s">
        <v>112</v>
      </c>
      <c r="I90" s="3">
        <v>45889</v>
      </c>
      <c r="J90" s="19"/>
      <c r="K90" s="51"/>
      <c r="L90" s="7"/>
      <c r="M90" s="38"/>
      <c r="N90"/>
      <c r="O90"/>
      <c r="P90"/>
      <c r="Q90"/>
    </row>
    <row r="91" spans="1:108" ht="18.75" x14ac:dyDescent="0.25">
      <c r="A91" s="60"/>
      <c r="B91" s="57"/>
      <c r="C91" s="28">
        <v>9414.2255135513169</v>
      </c>
      <c r="D91" s="51"/>
      <c r="E91" s="54"/>
      <c r="F91" s="48"/>
      <c r="G91" s="28">
        <f t="shared" si="4"/>
        <v>9414.2255135513169</v>
      </c>
      <c r="H91" s="18" t="s">
        <v>113</v>
      </c>
      <c r="I91" s="3">
        <v>45889</v>
      </c>
      <c r="J91" s="19"/>
      <c r="K91" s="51"/>
      <c r="L91" s="7"/>
      <c r="M91" s="38"/>
      <c r="N91"/>
      <c r="O91"/>
      <c r="P91"/>
      <c r="Q91"/>
    </row>
    <row r="92" spans="1:108" ht="18.75" x14ac:dyDescent="0.25">
      <c r="A92" s="60"/>
      <c r="B92" s="57"/>
      <c r="C92" s="28">
        <v>6815.5070124147551</v>
      </c>
      <c r="D92" s="51"/>
      <c r="E92" s="54"/>
      <c r="F92" s="48"/>
      <c r="G92" s="28">
        <f t="shared" si="4"/>
        <v>6815.5070124147551</v>
      </c>
      <c r="H92" s="18" t="s">
        <v>114</v>
      </c>
      <c r="I92" s="3">
        <v>45889</v>
      </c>
      <c r="J92" s="19"/>
      <c r="K92" s="51"/>
      <c r="L92" s="7"/>
      <c r="M92" s="38"/>
      <c r="N92"/>
      <c r="O92"/>
      <c r="P92"/>
      <c r="Q92"/>
    </row>
    <row r="93" spans="1:108" ht="18.75" x14ac:dyDescent="0.25">
      <c r="A93" s="60"/>
      <c r="B93" s="57"/>
      <c r="C93" s="28">
        <v>9120.030966252838</v>
      </c>
      <c r="D93" s="51"/>
      <c r="E93" s="54"/>
      <c r="F93" s="48"/>
      <c r="G93" s="28">
        <f t="shared" si="4"/>
        <v>9120.030966252838</v>
      </c>
      <c r="H93" s="18" t="s">
        <v>115</v>
      </c>
      <c r="I93" s="3">
        <v>45889</v>
      </c>
      <c r="J93" s="19"/>
      <c r="K93" s="51"/>
      <c r="L93" s="7"/>
      <c r="M93" s="38"/>
      <c r="N93"/>
      <c r="O93"/>
      <c r="P93"/>
      <c r="Q93"/>
    </row>
    <row r="94" spans="1:108" ht="18.75" x14ac:dyDescent="0.25">
      <c r="A94" s="60"/>
      <c r="B94" s="57"/>
      <c r="C94" s="28">
        <v>7256.7988333624735</v>
      </c>
      <c r="D94" s="51"/>
      <c r="E94" s="54"/>
      <c r="F94" s="48"/>
      <c r="G94" s="28">
        <f t="shared" si="4"/>
        <v>7256.7988333624735</v>
      </c>
      <c r="H94" s="18" t="s">
        <v>116</v>
      </c>
      <c r="I94" s="3">
        <v>45889</v>
      </c>
      <c r="J94" s="19"/>
      <c r="K94" s="51"/>
      <c r="L94" s="7"/>
      <c r="M94" s="38"/>
      <c r="N94"/>
      <c r="O94"/>
      <c r="P94"/>
      <c r="Q94"/>
    </row>
    <row r="95" spans="1:108" ht="18.75" x14ac:dyDescent="0.25">
      <c r="A95" s="60"/>
      <c r="B95" s="57"/>
      <c r="C95" s="28">
        <v>11277.45764644168</v>
      </c>
      <c r="D95" s="51"/>
      <c r="E95" s="54"/>
      <c r="F95" s="48"/>
      <c r="G95" s="28">
        <f t="shared" si="4"/>
        <v>11277.45764644168</v>
      </c>
      <c r="H95" s="18" t="s">
        <v>117</v>
      </c>
      <c r="I95" s="3">
        <v>45889</v>
      </c>
      <c r="J95" s="19"/>
      <c r="K95" s="51"/>
      <c r="L95" s="7"/>
      <c r="M95" s="38"/>
      <c r="N95"/>
      <c r="O95"/>
      <c r="P95"/>
      <c r="Q95"/>
    </row>
    <row r="96" spans="1:108" ht="18.75" x14ac:dyDescent="0.25">
      <c r="A96" s="60"/>
      <c r="B96" s="57"/>
      <c r="C96" s="28">
        <v>13581.981600279763</v>
      </c>
      <c r="D96" s="51"/>
      <c r="E96" s="54"/>
      <c r="F96" s="48"/>
      <c r="G96" s="28">
        <f t="shared" si="4"/>
        <v>13581.981600279763</v>
      </c>
      <c r="H96" s="18" t="s">
        <v>118</v>
      </c>
      <c r="I96" s="3">
        <v>45889</v>
      </c>
      <c r="J96" s="19"/>
      <c r="K96" s="51"/>
      <c r="L96" s="7"/>
      <c r="M96" s="38"/>
      <c r="N96"/>
      <c r="O96"/>
      <c r="P96"/>
      <c r="Q96"/>
    </row>
    <row r="97" spans="1:17" ht="18.75" x14ac:dyDescent="0.25">
      <c r="A97" s="60"/>
      <c r="B97" s="57"/>
      <c r="C97" s="28">
        <v>8727.7715698548654</v>
      </c>
      <c r="D97" s="51"/>
      <c r="E97" s="54"/>
      <c r="F97" s="48"/>
      <c r="G97" s="28">
        <f t="shared" si="4"/>
        <v>8727.7715698548654</v>
      </c>
      <c r="H97" s="18" t="s">
        <v>119</v>
      </c>
      <c r="I97" s="3">
        <v>45889</v>
      </c>
      <c r="J97" s="19"/>
      <c r="K97" s="51"/>
      <c r="L97" s="7"/>
      <c r="M97" s="38"/>
      <c r="N97"/>
      <c r="O97"/>
      <c r="P97"/>
      <c r="Q97"/>
    </row>
    <row r="98" spans="1:17" ht="18.75" x14ac:dyDescent="0.25">
      <c r="A98" s="60"/>
      <c r="B98" s="57"/>
      <c r="C98" s="28">
        <v>7747.1230788599378</v>
      </c>
      <c r="D98" s="51"/>
      <c r="E98" s="54"/>
      <c r="F98" s="48"/>
      <c r="G98" s="28">
        <f t="shared" si="4"/>
        <v>7747.1230788599378</v>
      </c>
      <c r="H98" s="18" t="s">
        <v>120</v>
      </c>
      <c r="I98" s="3">
        <v>45889</v>
      </c>
      <c r="J98" s="19"/>
      <c r="K98" s="51"/>
      <c r="L98" s="7"/>
      <c r="M98" s="38"/>
      <c r="N98"/>
      <c r="O98"/>
      <c r="P98"/>
      <c r="Q98"/>
    </row>
    <row r="99" spans="1:17" ht="18.75" x14ac:dyDescent="0.25">
      <c r="A99" s="60"/>
      <c r="B99" s="57"/>
      <c r="C99" s="28">
        <v>10296.809155446752</v>
      </c>
      <c r="D99" s="51"/>
      <c r="E99" s="54"/>
      <c r="F99" s="48"/>
      <c r="G99" s="28">
        <f t="shared" si="4"/>
        <v>10296.809155446752</v>
      </c>
      <c r="H99" s="18" t="s">
        <v>121</v>
      </c>
      <c r="I99" s="3">
        <v>45889</v>
      </c>
      <c r="J99" s="19"/>
      <c r="K99" s="51"/>
      <c r="L99" s="7"/>
      <c r="M99" s="38"/>
      <c r="N99"/>
      <c r="O99"/>
      <c r="P99"/>
      <c r="Q99"/>
    </row>
    <row r="100" spans="1:17" ht="18.75" x14ac:dyDescent="0.25">
      <c r="A100" s="60"/>
      <c r="B100" s="57"/>
      <c r="C100" s="28">
        <v>8531.6418716558801</v>
      </c>
      <c r="D100" s="51"/>
      <c r="E100" s="54"/>
      <c r="F100" s="48"/>
      <c r="G100" s="28">
        <f t="shared" si="4"/>
        <v>8531.6418716558801</v>
      </c>
      <c r="H100" s="18" t="s">
        <v>122</v>
      </c>
      <c r="I100" s="3">
        <v>45889</v>
      </c>
      <c r="J100" s="19"/>
      <c r="K100" s="51"/>
      <c r="L100" s="7"/>
      <c r="M100" s="38"/>
      <c r="N100"/>
      <c r="O100"/>
      <c r="P100"/>
      <c r="Q100"/>
    </row>
    <row r="101" spans="1:17" ht="18.75" x14ac:dyDescent="0.25">
      <c r="A101" s="60"/>
      <c r="B101" s="57"/>
      <c r="C101" s="28">
        <v>10836.165825493963</v>
      </c>
      <c r="D101" s="51"/>
      <c r="E101" s="54"/>
      <c r="F101" s="48"/>
      <c r="G101" s="28">
        <f t="shared" si="4"/>
        <v>10836.165825493963</v>
      </c>
      <c r="H101" s="18" t="s">
        <v>123</v>
      </c>
      <c r="I101" s="3">
        <v>45889</v>
      </c>
      <c r="J101" s="19"/>
      <c r="K101" s="51"/>
      <c r="L101" s="7"/>
      <c r="M101" s="38"/>
      <c r="N101"/>
      <c r="O101"/>
      <c r="P101"/>
      <c r="Q101"/>
    </row>
    <row r="102" spans="1:17" ht="18.75" x14ac:dyDescent="0.25">
      <c r="A102" s="60"/>
      <c r="B102" s="57"/>
      <c r="C102" s="28">
        <v>9806.4849099492876</v>
      </c>
      <c r="D102" s="51"/>
      <c r="E102" s="54"/>
      <c r="F102" s="48"/>
      <c r="G102" s="28">
        <f t="shared" si="4"/>
        <v>9806.4849099492876</v>
      </c>
      <c r="H102" s="18" t="s">
        <v>124</v>
      </c>
      <c r="I102" s="3">
        <v>45889</v>
      </c>
      <c r="J102" s="19"/>
      <c r="K102" s="51"/>
      <c r="L102" s="7"/>
      <c r="M102" s="38"/>
      <c r="N102"/>
      <c r="O102"/>
      <c r="P102"/>
      <c r="Q102"/>
    </row>
    <row r="103" spans="1:17" ht="18.75" x14ac:dyDescent="0.25">
      <c r="A103" s="60"/>
      <c r="B103" s="57"/>
      <c r="C103" s="28">
        <v>13434.884326630525</v>
      </c>
      <c r="D103" s="51"/>
      <c r="E103" s="54"/>
      <c r="F103" s="48"/>
      <c r="G103" s="28">
        <f t="shared" si="4"/>
        <v>13434.884326630525</v>
      </c>
      <c r="H103" s="18" t="s">
        <v>125</v>
      </c>
      <c r="I103" s="3">
        <v>45889</v>
      </c>
      <c r="J103" s="19"/>
      <c r="K103" s="51"/>
      <c r="L103" s="7"/>
      <c r="M103" s="38"/>
      <c r="N103"/>
      <c r="O103"/>
      <c r="P103"/>
      <c r="Q103"/>
    </row>
    <row r="104" spans="1:17" ht="18.75" x14ac:dyDescent="0.25">
      <c r="A104" s="60"/>
      <c r="B104" s="57"/>
      <c r="C104" s="28">
        <v>8825.836418954359</v>
      </c>
      <c r="D104" s="51"/>
      <c r="E104" s="54"/>
      <c r="F104" s="48"/>
      <c r="G104" s="28">
        <f t="shared" si="4"/>
        <v>8825.836418954359</v>
      </c>
      <c r="H104" s="18" t="s">
        <v>126</v>
      </c>
      <c r="I104" s="3">
        <v>45889</v>
      </c>
      <c r="J104" s="19"/>
      <c r="K104" s="51"/>
      <c r="L104" s="7"/>
      <c r="M104" s="38"/>
      <c r="N104"/>
      <c r="O104"/>
      <c r="P104"/>
      <c r="Q104"/>
    </row>
    <row r="105" spans="1:17" ht="18.75" x14ac:dyDescent="0.25">
      <c r="A105" s="60"/>
      <c r="B105" s="57"/>
      <c r="C105" s="28">
        <v>11032.295523692948</v>
      </c>
      <c r="D105" s="51"/>
      <c r="E105" s="54"/>
      <c r="F105" s="48"/>
      <c r="G105" s="28">
        <f t="shared" si="4"/>
        <v>11032.295523692948</v>
      </c>
      <c r="H105" s="18" t="s">
        <v>127</v>
      </c>
      <c r="I105" s="3">
        <v>45889</v>
      </c>
      <c r="J105" s="19"/>
      <c r="K105" s="51"/>
      <c r="L105" s="7"/>
      <c r="M105" s="38"/>
      <c r="N105"/>
      <c r="O105"/>
      <c r="P105"/>
      <c r="Q105"/>
    </row>
    <row r="106" spans="1:17" ht="18.75" x14ac:dyDescent="0.25">
      <c r="A106" s="60"/>
      <c r="B106" s="57"/>
      <c r="C106" s="28">
        <v>14807.792214023424</v>
      </c>
      <c r="D106" s="51"/>
      <c r="E106" s="54"/>
      <c r="F106" s="48"/>
      <c r="G106" s="28">
        <f t="shared" si="4"/>
        <v>14807.792214023424</v>
      </c>
      <c r="H106" s="18" t="s">
        <v>128</v>
      </c>
      <c r="I106" s="3">
        <v>45889</v>
      </c>
      <c r="J106" s="19"/>
      <c r="K106" s="51"/>
      <c r="L106" s="7"/>
      <c r="M106" s="38"/>
      <c r="N106"/>
      <c r="O106"/>
      <c r="P106"/>
      <c r="Q106"/>
    </row>
    <row r="107" spans="1:17" ht="18.75" x14ac:dyDescent="0.25">
      <c r="A107" s="60"/>
      <c r="B107" s="57"/>
      <c r="C107" s="28">
        <v>5785.8260968700797</v>
      </c>
      <c r="D107" s="51"/>
      <c r="E107" s="54"/>
      <c r="F107" s="48"/>
      <c r="G107" s="28">
        <f t="shared" si="4"/>
        <v>5785.8260968700797</v>
      </c>
      <c r="H107" s="18" t="s">
        <v>129</v>
      </c>
      <c r="I107" s="3">
        <v>45889</v>
      </c>
      <c r="J107" s="19"/>
      <c r="K107" s="51"/>
      <c r="L107" s="7"/>
      <c r="M107" s="38"/>
      <c r="N107"/>
      <c r="O107"/>
      <c r="P107"/>
      <c r="Q107"/>
    </row>
    <row r="108" spans="1:17" ht="18.75" x14ac:dyDescent="0.25">
      <c r="A108" s="60"/>
      <c r="B108" s="57"/>
      <c r="C108" s="28">
        <v>8482.6094471061333</v>
      </c>
      <c r="D108" s="51"/>
      <c r="E108" s="54"/>
      <c r="F108" s="48"/>
      <c r="G108" s="28">
        <f t="shared" si="4"/>
        <v>8482.6094471061333</v>
      </c>
      <c r="H108" s="18" t="s">
        <v>130</v>
      </c>
      <c r="I108" s="3">
        <v>45889</v>
      </c>
      <c r="J108" s="19"/>
      <c r="K108" s="51"/>
      <c r="L108" s="7"/>
      <c r="M108" s="38"/>
      <c r="N108"/>
      <c r="O108"/>
      <c r="P108"/>
      <c r="Q108"/>
    </row>
    <row r="109" spans="1:17" ht="18.75" x14ac:dyDescent="0.25">
      <c r="A109" s="60"/>
      <c r="B109" s="57"/>
      <c r="C109" s="28">
        <v>10296.809155446752</v>
      </c>
      <c r="D109" s="51"/>
      <c r="E109" s="54"/>
      <c r="F109" s="48"/>
      <c r="G109" s="28">
        <f t="shared" si="4"/>
        <v>10296.809155446752</v>
      </c>
      <c r="H109" s="18" t="s">
        <v>131</v>
      </c>
      <c r="I109" s="3">
        <v>45889</v>
      </c>
      <c r="J109" s="19">
        <v>1</v>
      </c>
      <c r="K109" s="51"/>
      <c r="L109" s="7"/>
      <c r="M109" s="38"/>
      <c r="N109"/>
      <c r="O109"/>
      <c r="P109"/>
      <c r="Q109"/>
    </row>
    <row r="110" spans="1:17" ht="18.75" x14ac:dyDescent="0.25">
      <c r="A110" s="60"/>
      <c r="B110" s="57"/>
      <c r="C110" s="28">
        <v>14415.532817625453</v>
      </c>
      <c r="D110" s="51"/>
      <c r="E110" s="54"/>
      <c r="F110" s="48"/>
      <c r="G110" s="28">
        <f t="shared" si="4"/>
        <v>14415.532817625453</v>
      </c>
      <c r="H110" s="18" t="s">
        <v>132</v>
      </c>
      <c r="I110" s="3">
        <v>45889</v>
      </c>
      <c r="J110" s="19"/>
      <c r="K110" s="51"/>
      <c r="L110" s="7"/>
      <c r="M110" s="38"/>
      <c r="N110"/>
      <c r="O110"/>
      <c r="P110"/>
      <c r="Q110"/>
    </row>
    <row r="111" spans="1:17" ht="18.75" x14ac:dyDescent="0.25">
      <c r="A111" s="60"/>
      <c r="B111" s="57"/>
      <c r="C111" s="28">
        <v>9120.030966252838</v>
      </c>
      <c r="D111" s="51"/>
      <c r="E111" s="54"/>
      <c r="F111" s="48"/>
      <c r="G111" s="28">
        <f t="shared" si="4"/>
        <v>9120.030966252838</v>
      </c>
      <c r="H111" s="18" t="s">
        <v>133</v>
      </c>
      <c r="I111" s="3">
        <v>45889</v>
      </c>
      <c r="J111" s="19"/>
      <c r="K111" s="51"/>
      <c r="L111" s="7"/>
      <c r="M111" s="38"/>
      <c r="N111"/>
      <c r="O111"/>
      <c r="P111"/>
      <c r="Q111"/>
    </row>
    <row r="112" spans="1:17" ht="18.75" x14ac:dyDescent="0.25">
      <c r="A112" s="61"/>
      <c r="B112" s="58"/>
      <c r="C112" s="28">
        <v>19122.645574401111</v>
      </c>
      <c r="D112" s="52"/>
      <c r="E112" s="55"/>
      <c r="F112" s="49"/>
      <c r="G112" s="28">
        <f t="shared" si="4"/>
        <v>19122.645574401111</v>
      </c>
      <c r="H112" s="18" t="s">
        <v>134</v>
      </c>
      <c r="I112" s="3">
        <v>45889</v>
      </c>
      <c r="J112" s="19"/>
      <c r="K112" s="52"/>
      <c r="L112" s="7"/>
      <c r="M112" s="38"/>
      <c r="N112"/>
      <c r="O112"/>
      <c r="P112"/>
      <c r="Q112"/>
    </row>
    <row r="113" spans="1:108" s="16" customFormat="1" ht="15.75" x14ac:dyDescent="0.25">
      <c r="A113" s="70" t="s">
        <v>195</v>
      </c>
      <c r="B113" s="71"/>
      <c r="C113" s="24">
        <f>SUM(C83:C112)</f>
        <v>341657.93426263321</v>
      </c>
      <c r="D113" s="25"/>
      <c r="E113" s="25"/>
      <c r="F113" s="25"/>
      <c r="G113" s="24">
        <f>SUM(G83:G112)</f>
        <v>341657.93426263321</v>
      </c>
      <c r="H113" s="25"/>
      <c r="I113" s="25"/>
      <c r="J113" s="14"/>
      <c r="K113" s="15"/>
      <c r="L113" s="15"/>
      <c r="M113" s="32"/>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row>
    <row r="114" spans="1:108" ht="24" customHeight="1" x14ac:dyDescent="0.25">
      <c r="A114" s="59">
        <v>6</v>
      </c>
      <c r="B114" s="56" t="s">
        <v>26</v>
      </c>
      <c r="C114" s="28">
        <v>25791.055313166627</v>
      </c>
      <c r="D114" s="50" t="s">
        <v>21</v>
      </c>
      <c r="E114" s="72" t="s">
        <v>22</v>
      </c>
      <c r="F114" s="47">
        <v>16</v>
      </c>
      <c r="G114" s="28">
        <f>C114</f>
        <v>25791.055313166627</v>
      </c>
      <c r="H114" s="18" t="s">
        <v>135</v>
      </c>
      <c r="I114" s="3">
        <v>45889</v>
      </c>
      <c r="J114" s="19"/>
      <c r="K114" s="50">
        <f>COUNTA(J114:J129)</f>
        <v>4</v>
      </c>
      <c r="L114" s="7"/>
      <c r="M114" s="26" t="s">
        <v>14</v>
      </c>
      <c r="N114"/>
      <c r="O114"/>
      <c r="P114"/>
      <c r="Q114"/>
    </row>
    <row r="115" spans="1:108" ht="18.75" x14ac:dyDescent="0.25">
      <c r="A115" s="60"/>
      <c r="B115" s="57"/>
      <c r="C115" s="28">
        <v>9708.4200608497958</v>
      </c>
      <c r="D115" s="51"/>
      <c r="E115" s="73"/>
      <c r="F115" s="48"/>
      <c r="G115" s="28">
        <f t="shared" ref="G115:G129" si="5">C115</f>
        <v>9708.4200608497958</v>
      </c>
      <c r="H115" s="18" t="s">
        <v>136</v>
      </c>
      <c r="I115" s="3">
        <v>45889</v>
      </c>
      <c r="J115" s="19"/>
      <c r="K115" s="51"/>
      <c r="L115" s="7"/>
      <c r="M115" s="37"/>
      <c r="N115"/>
      <c r="O115"/>
      <c r="P115"/>
      <c r="Q115"/>
    </row>
    <row r="116" spans="1:108" ht="18.75" x14ac:dyDescent="0.25">
      <c r="A116" s="60"/>
      <c r="B116" s="57"/>
      <c r="C116" s="28">
        <v>1520.0051610421397</v>
      </c>
      <c r="D116" s="51"/>
      <c r="E116" s="73"/>
      <c r="F116" s="48"/>
      <c r="G116" s="28">
        <f t="shared" si="5"/>
        <v>1520.0051610421397</v>
      </c>
      <c r="H116" s="18" t="s">
        <v>137</v>
      </c>
      <c r="I116" s="3">
        <v>45889</v>
      </c>
      <c r="J116" s="19">
        <v>1</v>
      </c>
      <c r="K116" s="51"/>
      <c r="L116" s="7"/>
      <c r="M116" s="37"/>
      <c r="N116"/>
      <c r="O116"/>
      <c r="P116"/>
      <c r="Q116"/>
    </row>
    <row r="117" spans="1:108" ht="18.75" x14ac:dyDescent="0.25">
      <c r="A117" s="60"/>
      <c r="B117" s="57"/>
      <c r="C117" s="28">
        <v>14905.857063122918</v>
      </c>
      <c r="D117" s="51"/>
      <c r="E117" s="73"/>
      <c r="F117" s="48"/>
      <c r="G117" s="28">
        <f t="shared" si="5"/>
        <v>14905.857063122918</v>
      </c>
      <c r="H117" s="18" t="s">
        <v>138</v>
      </c>
      <c r="I117" s="3">
        <v>45889</v>
      </c>
      <c r="J117" s="19"/>
      <c r="K117" s="51"/>
      <c r="L117" s="7"/>
      <c r="M117" s="37"/>
      <c r="N117"/>
      <c r="O117"/>
      <c r="P117"/>
      <c r="Q117"/>
    </row>
    <row r="118" spans="1:108" ht="18.75" x14ac:dyDescent="0.25">
      <c r="A118" s="60"/>
      <c r="B118" s="57"/>
      <c r="C118" s="28">
        <v>13483.916751180272</v>
      </c>
      <c r="D118" s="51"/>
      <c r="E118" s="73"/>
      <c r="F118" s="48"/>
      <c r="G118" s="28">
        <f t="shared" si="5"/>
        <v>13483.916751180272</v>
      </c>
      <c r="H118" s="18" t="s">
        <v>139</v>
      </c>
      <c r="I118" s="3">
        <v>45889</v>
      </c>
      <c r="J118" s="19">
        <v>1</v>
      </c>
      <c r="K118" s="51"/>
      <c r="L118" s="7"/>
      <c r="M118" s="37"/>
      <c r="N118"/>
      <c r="O118"/>
      <c r="P118"/>
      <c r="Q118"/>
    </row>
    <row r="119" spans="1:108" ht="18.75" x14ac:dyDescent="0.25">
      <c r="A119" s="60"/>
      <c r="B119" s="57"/>
      <c r="C119" s="28">
        <v>14807.792214023424</v>
      </c>
      <c r="D119" s="51"/>
      <c r="E119" s="73"/>
      <c r="F119" s="48"/>
      <c r="G119" s="28">
        <f t="shared" si="5"/>
        <v>14807.792214023424</v>
      </c>
      <c r="H119" s="18" t="s">
        <v>140</v>
      </c>
      <c r="I119" s="3">
        <v>45889</v>
      </c>
      <c r="J119" s="19"/>
      <c r="K119" s="51"/>
      <c r="L119" s="7"/>
      <c r="M119" s="37"/>
      <c r="N119"/>
      <c r="O119"/>
      <c r="P119"/>
      <c r="Q119"/>
    </row>
    <row r="120" spans="1:108" ht="18.75" x14ac:dyDescent="0.25">
      <c r="A120" s="60"/>
      <c r="B120" s="57"/>
      <c r="C120" s="28">
        <v>39765.296309844365</v>
      </c>
      <c r="D120" s="51"/>
      <c r="E120" s="73"/>
      <c r="F120" s="48"/>
      <c r="G120" s="28">
        <f t="shared" si="5"/>
        <v>39765.296309844365</v>
      </c>
      <c r="H120" s="18" t="s">
        <v>141</v>
      </c>
      <c r="I120" s="3">
        <v>45889</v>
      </c>
      <c r="J120" s="19"/>
      <c r="K120" s="51"/>
      <c r="L120" s="7"/>
      <c r="M120" s="37"/>
      <c r="N120"/>
      <c r="O120"/>
      <c r="P120"/>
      <c r="Q120"/>
    </row>
    <row r="121" spans="1:108" ht="18.75" x14ac:dyDescent="0.25">
      <c r="A121" s="60"/>
      <c r="B121" s="57"/>
      <c r="C121" s="28">
        <v>17994.899809756942</v>
      </c>
      <c r="D121" s="51"/>
      <c r="E121" s="73"/>
      <c r="F121" s="48"/>
      <c r="G121" s="28">
        <f t="shared" si="5"/>
        <v>17994.899809756942</v>
      </c>
      <c r="H121" s="18" t="s">
        <v>142</v>
      </c>
      <c r="I121" s="3">
        <v>45889</v>
      </c>
      <c r="J121" s="19"/>
      <c r="K121" s="51"/>
      <c r="L121" s="7"/>
      <c r="M121" s="37"/>
      <c r="N121"/>
      <c r="O121"/>
      <c r="P121"/>
      <c r="Q121"/>
    </row>
    <row r="122" spans="1:108" ht="18.75" x14ac:dyDescent="0.25">
      <c r="A122" s="60"/>
      <c r="B122" s="57"/>
      <c r="C122" s="28">
        <v>18877.483451652381</v>
      </c>
      <c r="D122" s="51"/>
      <c r="E122" s="73"/>
      <c r="F122" s="48"/>
      <c r="G122" s="28">
        <f t="shared" si="5"/>
        <v>18877.483451652381</v>
      </c>
      <c r="H122" s="18" t="s">
        <v>143</v>
      </c>
      <c r="I122" s="3">
        <v>45889</v>
      </c>
      <c r="J122" s="19"/>
      <c r="K122" s="51"/>
      <c r="L122" s="7"/>
      <c r="M122" s="37"/>
      <c r="N122"/>
      <c r="O122"/>
      <c r="P122"/>
      <c r="Q122"/>
    </row>
    <row r="123" spans="1:108" ht="18.75" x14ac:dyDescent="0.25">
      <c r="A123" s="60"/>
      <c r="B123" s="57"/>
      <c r="C123" s="28">
        <v>9021.9661171533444</v>
      </c>
      <c r="D123" s="51"/>
      <c r="E123" s="73"/>
      <c r="F123" s="48"/>
      <c r="G123" s="28">
        <f t="shared" si="5"/>
        <v>9021.9661171533444</v>
      </c>
      <c r="H123" s="18" t="s">
        <v>144</v>
      </c>
      <c r="I123" s="3">
        <v>45889</v>
      </c>
      <c r="J123" s="19"/>
      <c r="K123" s="51"/>
      <c r="L123" s="7"/>
      <c r="M123" s="37"/>
      <c r="N123"/>
      <c r="O123"/>
      <c r="P123"/>
      <c r="Q123"/>
    </row>
    <row r="124" spans="1:108" ht="18.75" x14ac:dyDescent="0.25">
      <c r="A124" s="60"/>
      <c r="B124" s="57"/>
      <c r="C124" s="28">
        <v>1765.1672837908718</v>
      </c>
      <c r="D124" s="51"/>
      <c r="E124" s="73"/>
      <c r="F124" s="48"/>
      <c r="G124" s="28">
        <f t="shared" si="5"/>
        <v>1765.1672837908718</v>
      </c>
      <c r="H124" s="18" t="s">
        <v>145</v>
      </c>
      <c r="I124" s="3">
        <v>45889</v>
      </c>
      <c r="J124" s="19">
        <v>1</v>
      </c>
      <c r="K124" s="51"/>
      <c r="L124" s="7"/>
      <c r="M124" s="37"/>
      <c r="N124"/>
      <c r="O124"/>
      <c r="P124"/>
      <c r="Q124"/>
    </row>
    <row r="125" spans="1:108" ht="18.75" x14ac:dyDescent="0.25">
      <c r="A125" s="60"/>
      <c r="B125" s="57"/>
      <c r="C125" s="28">
        <v>2696.783350236054</v>
      </c>
      <c r="D125" s="51"/>
      <c r="E125" s="73"/>
      <c r="F125" s="48"/>
      <c r="G125" s="28">
        <f t="shared" si="5"/>
        <v>2696.783350236054</v>
      </c>
      <c r="H125" s="18" t="s">
        <v>146</v>
      </c>
      <c r="I125" s="3">
        <v>45889</v>
      </c>
      <c r="J125" s="19"/>
      <c r="K125" s="51"/>
      <c r="L125" s="7"/>
      <c r="M125" s="37"/>
      <c r="N125"/>
      <c r="O125"/>
      <c r="P125"/>
      <c r="Q125"/>
    </row>
    <row r="126" spans="1:108" ht="18.75" x14ac:dyDescent="0.25">
      <c r="A126" s="60"/>
      <c r="B126" s="57"/>
      <c r="C126" s="28">
        <v>12012.944014687877</v>
      </c>
      <c r="D126" s="51"/>
      <c r="E126" s="73"/>
      <c r="F126" s="48"/>
      <c r="G126" s="28">
        <f t="shared" si="5"/>
        <v>12012.944014687877</v>
      </c>
      <c r="H126" s="18" t="s">
        <v>147</v>
      </c>
      <c r="I126" s="3">
        <v>45889</v>
      </c>
      <c r="J126" s="19"/>
      <c r="K126" s="51"/>
      <c r="L126" s="7"/>
      <c r="M126" s="37"/>
      <c r="N126"/>
      <c r="O126"/>
      <c r="P126"/>
      <c r="Q126"/>
    </row>
    <row r="127" spans="1:108" ht="18.75" x14ac:dyDescent="0.25">
      <c r="A127" s="60"/>
      <c r="B127" s="57"/>
      <c r="C127" s="28">
        <v>5932.9233705193192</v>
      </c>
      <c r="D127" s="51"/>
      <c r="E127" s="73"/>
      <c r="F127" s="48"/>
      <c r="G127" s="28">
        <f t="shared" si="5"/>
        <v>5932.9233705193192</v>
      </c>
      <c r="H127" s="18" t="s">
        <v>148</v>
      </c>
      <c r="I127" s="3">
        <v>45889</v>
      </c>
      <c r="J127" s="19">
        <v>1</v>
      </c>
      <c r="K127" s="51"/>
      <c r="L127" s="7"/>
      <c r="M127" s="37"/>
      <c r="N127"/>
      <c r="O127"/>
      <c r="P127"/>
      <c r="Q127"/>
    </row>
    <row r="128" spans="1:108" ht="18.75" x14ac:dyDescent="0.25">
      <c r="A128" s="60"/>
      <c r="B128" s="57"/>
      <c r="C128" s="28">
        <v>1225.810613743661</v>
      </c>
      <c r="D128" s="51"/>
      <c r="E128" s="73"/>
      <c r="F128" s="48"/>
      <c r="G128" s="28">
        <f t="shared" si="5"/>
        <v>1225.810613743661</v>
      </c>
      <c r="H128" s="18" t="s">
        <v>149</v>
      </c>
      <c r="I128" s="3">
        <v>45889</v>
      </c>
      <c r="J128" s="19"/>
      <c r="K128" s="51"/>
      <c r="L128" s="7"/>
      <c r="M128" s="37"/>
      <c r="N128"/>
      <c r="O128"/>
      <c r="P128"/>
      <c r="Q128"/>
    </row>
    <row r="129" spans="1:108" ht="18.75" x14ac:dyDescent="0.25">
      <c r="A129" s="61"/>
      <c r="B129" s="58"/>
      <c r="C129" s="28">
        <v>1225.810613743661</v>
      </c>
      <c r="D129" s="52"/>
      <c r="E129" s="73"/>
      <c r="F129" s="49"/>
      <c r="G129" s="28">
        <f t="shared" si="5"/>
        <v>1225.810613743661</v>
      </c>
      <c r="H129" s="18" t="s">
        <v>150</v>
      </c>
      <c r="I129" s="3">
        <v>45889</v>
      </c>
      <c r="J129" s="19"/>
      <c r="K129" s="52"/>
      <c r="L129" s="7"/>
      <c r="M129" s="37"/>
      <c r="N129"/>
      <c r="O129"/>
      <c r="P129"/>
      <c r="Q129"/>
    </row>
    <row r="130" spans="1:108" s="16" customFormat="1" ht="15.75" x14ac:dyDescent="0.25">
      <c r="A130" s="70" t="s">
        <v>27</v>
      </c>
      <c r="B130" s="71"/>
      <c r="C130" s="39">
        <f>SUM(C114:C129)</f>
        <v>190736.13149851369</v>
      </c>
      <c r="D130" s="25"/>
      <c r="E130" s="25"/>
      <c r="F130" s="25"/>
      <c r="G130" s="24">
        <f>SUM(G114:G129)</f>
        <v>190736.13149851369</v>
      </c>
      <c r="H130" s="25"/>
      <c r="I130" s="25"/>
      <c r="J130" s="14"/>
      <c r="K130" s="15"/>
      <c r="L130" s="15"/>
      <c r="M130" s="32"/>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row>
    <row r="131" spans="1:108" ht="24" customHeight="1" x14ac:dyDescent="0.25">
      <c r="A131" s="65">
        <v>7</v>
      </c>
      <c r="B131" s="62" t="s">
        <v>16</v>
      </c>
      <c r="C131" s="28">
        <v>15739.408280468608</v>
      </c>
      <c r="D131" s="50" t="s">
        <v>21</v>
      </c>
      <c r="E131" s="72" t="s">
        <v>22</v>
      </c>
      <c r="F131" s="47">
        <v>24</v>
      </c>
      <c r="G131" s="28">
        <f>C131</f>
        <v>15739.408280468608</v>
      </c>
      <c r="H131" s="18" t="s">
        <v>151</v>
      </c>
      <c r="I131" s="3">
        <v>45889</v>
      </c>
      <c r="J131" s="19"/>
      <c r="K131" s="50">
        <f>COUNTA(J131:J154)</f>
        <v>11</v>
      </c>
      <c r="L131" s="7"/>
      <c r="M131" s="18" t="s">
        <v>14</v>
      </c>
      <c r="N131"/>
      <c r="O131"/>
      <c r="P131"/>
      <c r="Q131"/>
    </row>
    <row r="132" spans="1:108" ht="18.75" x14ac:dyDescent="0.25">
      <c r="A132" s="66"/>
      <c r="B132" s="63"/>
      <c r="C132" s="28">
        <v>6472.2800405665303</v>
      </c>
      <c r="D132" s="51"/>
      <c r="E132" s="73"/>
      <c r="F132" s="48"/>
      <c r="G132" s="28">
        <f t="shared" ref="G132:G154" si="6">C132</f>
        <v>6472.2800405665303</v>
      </c>
      <c r="H132" s="18" t="s">
        <v>152</v>
      </c>
      <c r="I132" s="3">
        <v>45889</v>
      </c>
      <c r="J132" s="19">
        <v>1</v>
      </c>
      <c r="K132" s="51"/>
      <c r="L132" s="7"/>
      <c r="M132" s="18"/>
      <c r="N132"/>
      <c r="O132"/>
      <c r="P132"/>
      <c r="Q132"/>
    </row>
    <row r="133" spans="1:108" ht="18.75" x14ac:dyDescent="0.25">
      <c r="A133" s="66"/>
      <c r="B133" s="63"/>
      <c r="C133" s="28">
        <v>3775.4966903304758</v>
      </c>
      <c r="D133" s="51"/>
      <c r="E133" s="73"/>
      <c r="F133" s="48"/>
      <c r="G133" s="28">
        <f t="shared" si="6"/>
        <v>3775.4966903304758</v>
      </c>
      <c r="H133" s="18" t="s">
        <v>153</v>
      </c>
      <c r="I133" s="3">
        <v>45889</v>
      </c>
      <c r="J133" s="19">
        <v>1</v>
      </c>
      <c r="K133" s="51"/>
      <c r="L133" s="7"/>
      <c r="M133" s="18"/>
      <c r="N133"/>
      <c r="O133"/>
      <c r="P133"/>
      <c r="Q133"/>
    </row>
    <row r="134" spans="1:108" ht="18.75" x14ac:dyDescent="0.25">
      <c r="A134" s="66"/>
      <c r="B134" s="63"/>
      <c r="C134" s="28">
        <v>9561.3227872005555</v>
      </c>
      <c r="D134" s="51"/>
      <c r="E134" s="73"/>
      <c r="F134" s="48"/>
      <c r="G134" s="28">
        <f t="shared" si="6"/>
        <v>9561.3227872005555</v>
      </c>
      <c r="H134" s="18" t="s">
        <v>154</v>
      </c>
      <c r="I134" s="3">
        <v>45889</v>
      </c>
      <c r="J134" s="19"/>
      <c r="K134" s="51"/>
      <c r="L134" s="7"/>
      <c r="M134" s="18"/>
      <c r="N134"/>
      <c r="O134"/>
      <c r="P134"/>
      <c r="Q134"/>
    </row>
    <row r="135" spans="1:108" ht="18.75" x14ac:dyDescent="0.25">
      <c r="A135" s="66"/>
      <c r="B135" s="63"/>
      <c r="C135" s="28">
        <v>3530.3345675817436</v>
      </c>
      <c r="D135" s="51"/>
      <c r="E135" s="73"/>
      <c r="F135" s="48"/>
      <c r="G135" s="28">
        <f t="shared" si="6"/>
        <v>3530.3345675817436</v>
      </c>
      <c r="H135" s="18" t="s">
        <v>155</v>
      </c>
      <c r="I135" s="3">
        <v>45889</v>
      </c>
      <c r="J135" s="19"/>
      <c r="K135" s="51"/>
      <c r="L135" s="7"/>
      <c r="M135" s="18"/>
      <c r="N135"/>
      <c r="O135"/>
      <c r="P135"/>
      <c r="Q135"/>
    </row>
    <row r="136" spans="1:108" ht="18.75" x14ac:dyDescent="0.25">
      <c r="A136" s="66"/>
      <c r="B136" s="63"/>
      <c r="C136" s="28">
        <v>2255.4915292883361</v>
      </c>
      <c r="D136" s="51"/>
      <c r="E136" s="73"/>
      <c r="F136" s="48"/>
      <c r="G136" s="28">
        <f t="shared" si="6"/>
        <v>2255.4915292883361</v>
      </c>
      <c r="H136" s="18" t="s">
        <v>156</v>
      </c>
      <c r="I136" s="3">
        <v>45889</v>
      </c>
      <c r="J136" s="19"/>
      <c r="K136" s="51"/>
      <c r="L136" s="7"/>
      <c r="M136" s="18"/>
      <c r="N136"/>
      <c r="O136"/>
      <c r="P136"/>
      <c r="Q136"/>
    </row>
    <row r="137" spans="1:108" ht="18.75" x14ac:dyDescent="0.25">
      <c r="A137" s="66"/>
      <c r="B137" s="63"/>
      <c r="C137" s="28">
        <v>2451.6212274873219</v>
      </c>
      <c r="D137" s="51"/>
      <c r="E137" s="73"/>
      <c r="F137" s="48"/>
      <c r="G137" s="28">
        <f t="shared" si="6"/>
        <v>2451.6212274873219</v>
      </c>
      <c r="H137" s="18" t="s">
        <v>157</v>
      </c>
      <c r="I137" s="3">
        <v>45889</v>
      </c>
      <c r="J137" s="19"/>
      <c r="K137" s="51"/>
      <c r="L137" s="7"/>
      <c r="M137" s="18"/>
      <c r="N137"/>
      <c r="O137"/>
      <c r="P137"/>
      <c r="Q137"/>
    </row>
    <row r="138" spans="1:108" ht="18.75" x14ac:dyDescent="0.25">
      <c r="A138" s="66"/>
      <c r="B138" s="63"/>
      <c r="C138" s="28">
        <v>3628.3994166812367</v>
      </c>
      <c r="D138" s="51"/>
      <c r="E138" s="73"/>
      <c r="F138" s="48"/>
      <c r="G138" s="28">
        <f t="shared" si="6"/>
        <v>3628.3994166812367</v>
      </c>
      <c r="H138" s="18" t="s">
        <v>158</v>
      </c>
      <c r="I138" s="3">
        <v>45889</v>
      </c>
      <c r="J138" s="19"/>
      <c r="K138" s="51"/>
      <c r="L138" s="7"/>
      <c r="M138" s="18"/>
      <c r="N138"/>
      <c r="O138"/>
      <c r="P138"/>
      <c r="Q138"/>
    </row>
    <row r="139" spans="1:108" ht="18.75" x14ac:dyDescent="0.25">
      <c r="A139" s="66"/>
      <c r="B139" s="63"/>
      <c r="C139" s="28">
        <v>2402.5888029375756</v>
      </c>
      <c r="D139" s="51"/>
      <c r="E139" s="73"/>
      <c r="F139" s="48"/>
      <c r="G139" s="28">
        <f t="shared" si="6"/>
        <v>2402.5888029375756</v>
      </c>
      <c r="H139" s="18" t="s">
        <v>159</v>
      </c>
      <c r="I139" s="3">
        <v>45889</v>
      </c>
      <c r="J139" s="19">
        <v>1</v>
      </c>
      <c r="K139" s="51"/>
      <c r="L139" s="7"/>
      <c r="M139" s="18"/>
      <c r="N139"/>
      <c r="O139"/>
      <c r="P139"/>
      <c r="Q139"/>
    </row>
    <row r="140" spans="1:108" ht="18.75" x14ac:dyDescent="0.25">
      <c r="A140" s="66"/>
      <c r="B140" s="63"/>
      <c r="C140" s="28">
        <v>4265.82093582794</v>
      </c>
      <c r="D140" s="51"/>
      <c r="E140" s="73"/>
      <c r="F140" s="48"/>
      <c r="G140" s="28">
        <f t="shared" si="6"/>
        <v>4265.82093582794</v>
      </c>
      <c r="H140" s="18" t="s">
        <v>160</v>
      </c>
      <c r="I140" s="3">
        <v>45889</v>
      </c>
      <c r="J140" s="19">
        <v>1</v>
      </c>
      <c r="K140" s="51"/>
      <c r="L140" s="7"/>
      <c r="M140" s="18"/>
      <c r="N140"/>
      <c r="O140"/>
      <c r="P140"/>
      <c r="Q140"/>
    </row>
    <row r="141" spans="1:108" ht="18.75" x14ac:dyDescent="0.25">
      <c r="A141" s="66"/>
      <c r="B141" s="63"/>
      <c r="C141" s="28">
        <v>6913.5718615142478</v>
      </c>
      <c r="D141" s="51"/>
      <c r="E141" s="73"/>
      <c r="F141" s="48"/>
      <c r="G141" s="28">
        <f t="shared" si="6"/>
        <v>6913.5718615142478</v>
      </c>
      <c r="H141" s="18" t="s">
        <v>161</v>
      </c>
      <c r="I141" s="3">
        <v>45889</v>
      </c>
      <c r="J141" s="19"/>
      <c r="K141" s="51"/>
      <c r="L141" s="7"/>
      <c r="M141" s="18"/>
      <c r="N141"/>
      <c r="O141"/>
      <c r="P141"/>
      <c r="Q141"/>
    </row>
    <row r="142" spans="1:108" ht="18.75" x14ac:dyDescent="0.25">
      <c r="A142" s="66"/>
      <c r="B142" s="63"/>
      <c r="C142" s="28">
        <v>1667.1024346913789</v>
      </c>
      <c r="D142" s="51"/>
      <c r="E142" s="73"/>
      <c r="F142" s="48"/>
      <c r="G142" s="28">
        <f t="shared" si="6"/>
        <v>1667.1024346913789</v>
      </c>
      <c r="H142" s="18" t="s">
        <v>162</v>
      </c>
      <c r="I142" s="3">
        <v>45889</v>
      </c>
      <c r="J142" s="19">
        <v>1</v>
      </c>
      <c r="K142" s="51"/>
      <c r="L142" s="7"/>
      <c r="M142" s="18"/>
      <c r="N142"/>
      <c r="O142"/>
      <c r="P142"/>
      <c r="Q142"/>
    </row>
    <row r="143" spans="1:108" ht="18.75" x14ac:dyDescent="0.25">
      <c r="A143" s="66"/>
      <c r="B143" s="63"/>
      <c r="C143" s="28">
        <v>3628.3994166812367</v>
      </c>
      <c r="D143" s="51"/>
      <c r="E143" s="73"/>
      <c r="F143" s="48"/>
      <c r="G143" s="28">
        <f t="shared" si="6"/>
        <v>3628.3994166812367</v>
      </c>
      <c r="H143" s="18" t="s">
        <v>163</v>
      </c>
      <c r="I143" s="3">
        <v>45889</v>
      </c>
      <c r="J143" s="19">
        <v>1</v>
      </c>
      <c r="K143" s="51"/>
      <c r="L143" s="7"/>
      <c r="M143" s="18"/>
      <c r="N143"/>
      <c r="O143"/>
      <c r="P143"/>
      <c r="Q143"/>
    </row>
    <row r="144" spans="1:108" ht="18.75" x14ac:dyDescent="0.25">
      <c r="A144" s="66"/>
      <c r="B144" s="63"/>
      <c r="C144" s="28">
        <v>3187.1075957335188</v>
      </c>
      <c r="D144" s="51"/>
      <c r="E144" s="73"/>
      <c r="F144" s="48"/>
      <c r="G144" s="28">
        <f t="shared" si="6"/>
        <v>3187.1075957335188</v>
      </c>
      <c r="H144" s="18" t="s">
        <v>164</v>
      </c>
      <c r="I144" s="3">
        <v>45889</v>
      </c>
      <c r="J144" s="19">
        <v>1</v>
      </c>
      <c r="K144" s="51"/>
      <c r="L144" s="7"/>
      <c r="M144" s="18"/>
      <c r="N144"/>
      <c r="O144"/>
      <c r="P144"/>
      <c r="Q144"/>
    </row>
    <row r="145" spans="1:108" ht="18.75" x14ac:dyDescent="0.25">
      <c r="A145" s="66"/>
      <c r="B145" s="63"/>
      <c r="C145" s="28">
        <v>8972.9336926035976</v>
      </c>
      <c r="D145" s="51"/>
      <c r="E145" s="73"/>
      <c r="F145" s="48"/>
      <c r="G145" s="28">
        <f t="shared" si="6"/>
        <v>8972.9336926035976</v>
      </c>
      <c r="H145" s="18" t="s">
        <v>165</v>
      </c>
      <c r="I145" s="3">
        <v>45889</v>
      </c>
      <c r="J145" s="19"/>
      <c r="K145" s="51"/>
      <c r="L145" s="7"/>
      <c r="M145" s="18"/>
      <c r="N145"/>
      <c r="O145"/>
      <c r="P145"/>
      <c r="Q145"/>
    </row>
    <row r="146" spans="1:108" ht="18.75" x14ac:dyDescent="0.25">
      <c r="A146" s="66"/>
      <c r="B146" s="63"/>
      <c r="C146" s="28">
        <v>2255.4915292883361</v>
      </c>
      <c r="D146" s="51"/>
      <c r="E146" s="73"/>
      <c r="F146" s="48"/>
      <c r="G146" s="28">
        <f t="shared" si="6"/>
        <v>2255.4915292883361</v>
      </c>
      <c r="H146" s="18" t="s">
        <v>166</v>
      </c>
      <c r="I146" s="3">
        <v>45889</v>
      </c>
      <c r="J146" s="19"/>
      <c r="K146" s="51"/>
      <c r="L146" s="7"/>
      <c r="M146" s="18"/>
      <c r="N146"/>
      <c r="O146"/>
      <c r="P146"/>
      <c r="Q146"/>
    </row>
    <row r="147" spans="1:108" ht="18.75" x14ac:dyDescent="0.25">
      <c r="A147" s="66"/>
      <c r="B147" s="63"/>
      <c r="C147" s="28">
        <v>7943.2527770589231</v>
      </c>
      <c r="D147" s="51"/>
      <c r="E147" s="73"/>
      <c r="F147" s="48"/>
      <c r="G147" s="28">
        <f t="shared" si="6"/>
        <v>7943.2527770589231</v>
      </c>
      <c r="H147" s="18" t="s">
        <v>167</v>
      </c>
      <c r="I147" s="3">
        <v>45889</v>
      </c>
      <c r="J147" s="19">
        <v>1</v>
      </c>
      <c r="K147" s="51"/>
      <c r="L147" s="7"/>
      <c r="M147" s="18"/>
      <c r="N147"/>
      <c r="O147"/>
      <c r="P147"/>
      <c r="Q147"/>
    </row>
    <row r="148" spans="1:108" ht="18.75" x14ac:dyDescent="0.25">
      <c r="A148" s="66"/>
      <c r="B148" s="63"/>
      <c r="C148" s="28">
        <v>2794.8481993355472</v>
      </c>
      <c r="D148" s="51"/>
      <c r="E148" s="73"/>
      <c r="F148" s="48"/>
      <c r="G148" s="28">
        <f t="shared" si="6"/>
        <v>2794.8481993355472</v>
      </c>
      <c r="H148" s="18" t="s">
        <v>168</v>
      </c>
      <c r="I148" s="3">
        <v>45889</v>
      </c>
      <c r="J148" s="19"/>
      <c r="K148" s="51"/>
      <c r="L148" s="7"/>
      <c r="M148" s="18"/>
      <c r="N148"/>
      <c r="O148"/>
      <c r="P148"/>
      <c r="Q148"/>
    </row>
    <row r="149" spans="1:108" ht="18.75" x14ac:dyDescent="0.25">
      <c r="A149" s="66"/>
      <c r="B149" s="63"/>
      <c r="C149" s="28">
        <v>2941.9454729847862</v>
      </c>
      <c r="D149" s="51"/>
      <c r="E149" s="73"/>
      <c r="F149" s="48"/>
      <c r="G149" s="28">
        <f t="shared" si="6"/>
        <v>2941.9454729847862</v>
      </c>
      <c r="H149" s="18" t="s">
        <v>169</v>
      </c>
      <c r="I149" s="3">
        <v>45889</v>
      </c>
      <c r="J149" s="19">
        <v>1</v>
      </c>
      <c r="K149" s="51"/>
      <c r="L149" s="7"/>
      <c r="M149" s="18"/>
      <c r="N149"/>
      <c r="O149"/>
      <c r="P149"/>
      <c r="Q149"/>
    </row>
    <row r="150" spans="1:108" ht="18.75" x14ac:dyDescent="0.25">
      <c r="A150" s="66"/>
      <c r="B150" s="63"/>
      <c r="C150" s="28">
        <v>4069.6912376289547</v>
      </c>
      <c r="D150" s="51"/>
      <c r="E150" s="73"/>
      <c r="F150" s="48"/>
      <c r="G150" s="28">
        <f t="shared" si="6"/>
        <v>4069.6912376289547</v>
      </c>
      <c r="H150" s="18" t="s">
        <v>170</v>
      </c>
      <c r="I150" s="3">
        <v>45889</v>
      </c>
      <c r="J150" s="19">
        <v>1</v>
      </c>
      <c r="K150" s="51"/>
      <c r="L150" s="7"/>
      <c r="M150" s="18"/>
      <c r="N150"/>
      <c r="O150"/>
      <c r="P150"/>
      <c r="Q150"/>
    </row>
    <row r="151" spans="1:108" ht="18.75" x14ac:dyDescent="0.25">
      <c r="A151" s="66"/>
      <c r="B151" s="63"/>
      <c r="C151" s="28">
        <v>6668.4097387655156</v>
      </c>
      <c r="D151" s="51"/>
      <c r="E151" s="73"/>
      <c r="F151" s="48"/>
      <c r="G151" s="28">
        <f t="shared" si="6"/>
        <v>6668.4097387655156</v>
      </c>
      <c r="H151" s="18" t="s">
        <v>171</v>
      </c>
      <c r="I151" s="3">
        <v>45889</v>
      </c>
      <c r="J151" s="19"/>
      <c r="K151" s="51"/>
      <c r="L151" s="7"/>
      <c r="M151" s="18"/>
      <c r="N151"/>
      <c r="O151"/>
      <c r="P151"/>
      <c r="Q151"/>
    </row>
    <row r="152" spans="1:108" ht="18.75" x14ac:dyDescent="0.25">
      <c r="A152" s="66"/>
      <c r="B152" s="63"/>
      <c r="C152" s="28">
        <v>2745.8157747858004</v>
      </c>
      <c r="D152" s="51"/>
      <c r="E152" s="73"/>
      <c r="F152" s="48"/>
      <c r="G152" s="28">
        <f t="shared" si="6"/>
        <v>2745.8157747858004</v>
      </c>
      <c r="H152" s="18" t="s">
        <v>172</v>
      </c>
      <c r="I152" s="3">
        <v>45889</v>
      </c>
      <c r="J152" s="19">
        <v>1</v>
      </c>
      <c r="K152" s="51"/>
      <c r="L152" s="7"/>
      <c r="M152" s="18"/>
      <c r="N152"/>
      <c r="O152"/>
      <c r="P152"/>
      <c r="Q152"/>
    </row>
    <row r="153" spans="1:108" ht="18.75" x14ac:dyDescent="0.25">
      <c r="A153" s="66"/>
      <c r="B153" s="63"/>
      <c r="C153" s="28">
        <v>3040.0103220842793</v>
      </c>
      <c r="D153" s="51"/>
      <c r="E153" s="73"/>
      <c r="F153" s="48"/>
      <c r="G153" s="28">
        <f t="shared" si="6"/>
        <v>3040.0103220842793</v>
      </c>
      <c r="H153" s="18" t="s">
        <v>173</v>
      </c>
      <c r="I153" s="3">
        <v>45889</v>
      </c>
      <c r="J153" s="19"/>
      <c r="K153" s="51"/>
      <c r="L153" s="7"/>
      <c r="M153" s="18"/>
      <c r="N153"/>
      <c r="O153"/>
      <c r="P153"/>
      <c r="Q153"/>
    </row>
    <row r="154" spans="1:108" ht="18.75" x14ac:dyDescent="0.25">
      <c r="A154" s="67"/>
      <c r="B154" s="64"/>
      <c r="C154" s="28">
        <v>3530.3345675817436</v>
      </c>
      <c r="D154" s="52"/>
      <c r="E154" s="73"/>
      <c r="F154" s="49"/>
      <c r="G154" s="28">
        <f t="shared" si="6"/>
        <v>3530.3345675817436</v>
      </c>
      <c r="H154" s="18" t="s">
        <v>174</v>
      </c>
      <c r="I154" s="3">
        <v>45889</v>
      </c>
      <c r="J154" s="19"/>
      <c r="K154" s="52"/>
      <c r="L154" s="7"/>
      <c r="M154" s="18"/>
      <c r="N154"/>
      <c r="O154"/>
      <c r="P154"/>
      <c r="Q154"/>
    </row>
    <row r="155" spans="1:108" ht="15.75" x14ac:dyDescent="0.25">
      <c r="A155" s="76" t="s">
        <v>19</v>
      </c>
      <c r="B155" s="76"/>
      <c r="C155" s="20">
        <f>SUM(C131:C154)</f>
        <v>114441.6788991082</v>
      </c>
      <c r="D155" s="20"/>
      <c r="E155" s="24"/>
      <c r="F155" s="11"/>
      <c r="G155" s="23">
        <f>SUM(G131:G154)</f>
        <v>114441.6788991082</v>
      </c>
      <c r="H155" s="12"/>
      <c r="I155" s="12"/>
      <c r="J155" s="13"/>
      <c r="K155" s="12"/>
      <c r="L155" s="12"/>
      <c r="M155" s="12"/>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row>
    <row r="156" spans="1:108" ht="18.75" customHeight="1" x14ac:dyDescent="0.25">
      <c r="A156" s="65">
        <v>8</v>
      </c>
      <c r="B156" s="62" t="s">
        <v>17</v>
      </c>
      <c r="C156" s="28">
        <v>3535.2378100367182</v>
      </c>
      <c r="D156" s="50" t="s">
        <v>21</v>
      </c>
      <c r="E156" s="53" t="s">
        <v>22</v>
      </c>
      <c r="F156" s="47">
        <v>17</v>
      </c>
      <c r="G156" s="28">
        <f>C156</f>
        <v>3535.2378100367182</v>
      </c>
      <c r="H156" s="18" t="s">
        <v>175</v>
      </c>
      <c r="I156" s="3">
        <v>45889</v>
      </c>
      <c r="J156" s="19"/>
      <c r="K156" s="50">
        <f>COUNTA(J156:J172)</f>
        <v>2</v>
      </c>
      <c r="L156" s="7"/>
      <c r="M156" s="68" t="s">
        <v>14</v>
      </c>
      <c r="N156"/>
      <c r="O156"/>
      <c r="P156"/>
      <c r="Q156"/>
    </row>
    <row r="157" spans="1:108" ht="18.75" x14ac:dyDescent="0.25">
      <c r="A157" s="66"/>
      <c r="B157" s="63"/>
      <c r="C157" s="28">
        <v>9659.3876363000491</v>
      </c>
      <c r="D157" s="51"/>
      <c r="E157" s="54"/>
      <c r="F157" s="48"/>
      <c r="G157" s="28">
        <f t="shared" ref="G157:G172" si="7">C157</f>
        <v>9659.3876363000491</v>
      </c>
      <c r="H157" s="18" t="s">
        <v>176</v>
      </c>
      <c r="I157" s="3">
        <v>45889</v>
      </c>
      <c r="J157" s="19"/>
      <c r="K157" s="51"/>
      <c r="L157" s="7"/>
      <c r="M157" s="69"/>
      <c r="N157"/>
      <c r="O157"/>
      <c r="P157"/>
      <c r="Q157"/>
    </row>
    <row r="158" spans="1:108" ht="18.75" x14ac:dyDescent="0.25">
      <c r="A158" s="66"/>
      <c r="B158" s="63"/>
      <c r="C158" s="28">
        <v>4658.0803322259117</v>
      </c>
      <c r="D158" s="51"/>
      <c r="E158" s="54"/>
      <c r="F158" s="48"/>
      <c r="G158" s="28">
        <f t="shared" si="7"/>
        <v>4658.0803322259117</v>
      </c>
      <c r="H158" s="18" t="s">
        <v>177</v>
      </c>
      <c r="I158" s="3">
        <v>45889</v>
      </c>
      <c r="J158" s="19"/>
      <c r="K158" s="51"/>
      <c r="L158" s="7"/>
      <c r="M158" s="38"/>
      <c r="N158"/>
      <c r="O158"/>
      <c r="P158"/>
      <c r="Q158"/>
    </row>
    <row r="159" spans="1:108" ht="18.75" x14ac:dyDescent="0.25">
      <c r="A159" s="66"/>
      <c r="B159" s="63"/>
      <c r="C159" s="28">
        <v>6570.3448896660229</v>
      </c>
      <c r="D159" s="51"/>
      <c r="E159" s="54"/>
      <c r="F159" s="48"/>
      <c r="G159" s="28">
        <f t="shared" si="7"/>
        <v>6570.3448896660229</v>
      </c>
      <c r="H159" s="18" t="s">
        <v>178</v>
      </c>
      <c r="I159" s="3">
        <v>45889</v>
      </c>
      <c r="J159" s="19"/>
      <c r="K159" s="51"/>
      <c r="L159" s="7"/>
      <c r="M159" s="38"/>
      <c r="N159"/>
      <c r="O159"/>
      <c r="P159"/>
      <c r="Q159"/>
    </row>
    <row r="160" spans="1:108" ht="18.75" x14ac:dyDescent="0.25">
      <c r="A160" s="66"/>
      <c r="B160" s="63"/>
      <c r="C160" s="28">
        <v>4265.82093582794</v>
      </c>
      <c r="D160" s="51"/>
      <c r="E160" s="54"/>
      <c r="F160" s="48"/>
      <c r="G160" s="28">
        <f t="shared" si="7"/>
        <v>4265.82093582794</v>
      </c>
      <c r="H160" s="18" t="s">
        <v>179</v>
      </c>
      <c r="I160" s="3">
        <v>45889</v>
      </c>
      <c r="J160" s="19"/>
      <c r="K160" s="51"/>
      <c r="L160" s="7"/>
      <c r="M160" s="38"/>
      <c r="N160"/>
      <c r="O160"/>
      <c r="P160"/>
      <c r="Q160"/>
    </row>
    <row r="161" spans="1:108" ht="18.75" x14ac:dyDescent="0.25">
      <c r="A161" s="66"/>
      <c r="B161" s="63"/>
      <c r="C161" s="28">
        <v>6717.4421633152624</v>
      </c>
      <c r="D161" s="51"/>
      <c r="E161" s="54"/>
      <c r="F161" s="48"/>
      <c r="G161" s="28">
        <f t="shared" si="7"/>
        <v>6717.4421633152624</v>
      </c>
      <c r="H161" s="18" t="s">
        <v>180</v>
      </c>
      <c r="I161" s="3">
        <v>45889</v>
      </c>
      <c r="J161" s="19">
        <v>1</v>
      </c>
      <c r="K161" s="51"/>
      <c r="L161" s="7"/>
      <c r="M161" s="38"/>
      <c r="N161"/>
      <c r="O161"/>
      <c r="P161"/>
      <c r="Q161"/>
    </row>
    <row r="162" spans="1:108" ht="18.75" x14ac:dyDescent="0.25">
      <c r="A162" s="66"/>
      <c r="B162" s="63"/>
      <c r="C162" s="28">
        <v>3775.4966903304758</v>
      </c>
      <c r="D162" s="51"/>
      <c r="E162" s="54"/>
      <c r="F162" s="48"/>
      <c r="G162" s="28">
        <f t="shared" si="7"/>
        <v>3775.4966903304758</v>
      </c>
      <c r="H162" s="18" t="s">
        <v>181</v>
      </c>
      <c r="I162" s="3">
        <v>45889</v>
      </c>
      <c r="J162" s="19"/>
      <c r="K162" s="51"/>
      <c r="L162" s="7"/>
      <c r="M162" s="38"/>
      <c r="N162"/>
      <c r="O162"/>
      <c r="P162"/>
      <c r="Q162"/>
    </row>
    <row r="163" spans="1:108" ht="18.75" x14ac:dyDescent="0.25">
      <c r="A163" s="66"/>
      <c r="B163" s="63"/>
      <c r="C163" s="28">
        <v>6962.6042860639946</v>
      </c>
      <c r="D163" s="51"/>
      <c r="E163" s="54"/>
      <c r="F163" s="48"/>
      <c r="G163" s="28">
        <f t="shared" si="7"/>
        <v>6962.6042860639946</v>
      </c>
      <c r="H163" s="18" t="s">
        <v>182</v>
      </c>
      <c r="I163" s="3">
        <v>45889</v>
      </c>
      <c r="J163" s="19"/>
      <c r="K163" s="51"/>
      <c r="L163" s="7"/>
      <c r="M163" s="38"/>
      <c r="N163"/>
      <c r="O163"/>
      <c r="P163"/>
      <c r="Q163"/>
    </row>
    <row r="164" spans="1:108" ht="18.75" x14ac:dyDescent="0.25">
      <c r="A164" s="66"/>
      <c r="B164" s="63"/>
      <c r="C164" s="28">
        <v>3187.1075957335188</v>
      </c>
      <c r="D164" s="51"/>
      <c r="E164" s="54"/>
      <c r="F164" s="48"/>
      <c r="G164" s="28">
        <f t="shared" si="7"/>
        <v>3187.1075957335188</v>
      </c>
      <c r="H164" s="18" t="s">
        <v>183</v>
      </c>
      <c r="I164" s="3">
        <v>45889</v>
      </c>
      <c r="J164" s="19"/>
      <c r="K164" s="51"/>
      <c r="L164" s="7"/>
      <c r="M164" s="38"/>
      <c r="N164"/>
      <c r="O164"/>
      <c r="P164"/>
      <c r="Q164"/>
    </row>
    <row r="165" spans="1:108" ht="18.75" x14ac:dyDescent="0.25">
      <c r="A165" s="66"/>
      <c r="B165" s="63"/>
      <c r="C165" s="28">
        <v>2794.8481993355472</v>
      </c>
      <c r="D165" s="51"/>
      <c r="E165" s="54"/>
      <c r="F165" s="48"/>
      <c r="G165" s="28">
        <f t="shared" si="7"/>
        <v>2794.8481993355472</v>
      </c>
      <c r="H165" s="18" t="s">
        <v>184</v>
      </c>
      <c r="I165" s="3">
        <v>45889</v>
      </c>
      <c r="J165" s="19"/>
      <c r="K165" s="51"/>
      <c r="L165" s="7"/>
      <c r="M165" s="38"/>
      <c r="N165"/>
      <c r="O165"/>
      <c r="P165"/>
      <c r="Q165"/>
    </row>
    <row r="166" spans="1:108" ht="18.75" x14ac:dyDescent="0.25">
      <c r="A166" s="66"/>
      <c r="B166" s="63"/>
      <c r="C166" s="28">
        <v>10203.108192132187</v>
      </c>
      <c r="D166" s="51"/>
      <c r="E166" s="54"/>
      <c r="F166" s="48"/>
      <c r="G166" s="28">
        <f t="shared" si="7"/>
        <v>10203.108192132187</v>
      </c>
      <c r="H166" s="18" t="s">
        <v>185</v>
      </c>
      <c r="I166" s="3">
        <v>45889</v>
      </c>
      <c r="J166" s="19"/>
      <c r="K166" s="51"/>
      <c r="L166" s="7"/>
      <c r="M166" s="38"/>
      <c r="N166"/>
      <c r="O166"/>
      <c r="P166"/>
      <c r="Q166"/>
    </row>
    <row r="167" spans="1:108" ht="18.75" x14ac:dyDescent="0.25">
      <c r="A167" s="66"/>
      <c r="B167" s="63"/>
      <c r="C167" s="28">
        <v>4466.8538764819004</v>
      </c>
      <c r="D167" s="51"/>
      <c r="E167" s="54"/>
      <c r="F167" s="48"/>
      <c r="G167" s="28">
        <f t="shared" si="7"/>
        <v>4466.8538764819004</v>
      </c>
      <c r="H167" s="18" t="s">
        <v>186</v>
      </c>
      <c r="I167" s="3">
        <v>45889</v>
      </c>
      <c r="J167" s="19"/>
      <c r="K167" s="51"/>
      <c r="L167" s="7"/>
      <c r="M167" s="18"/>
      <c r="N167"/>
      <c r="O167"/>
      <c r="P167"/>
      <c r="Q167"/>
    </row>
    <row r="168" spans="1:108" ht="18.75" x14ac:dyDescent="0.25">
      <c r="A168" s="66"/>
      <c r="B168" s="63"/>
      <c r="C168" s="28">
        <v>4461.9506340269263</v>
      </c>
      <c r="D168" s="51"/>
      <c r="E168" s="54"/>
      <c r="F168" s="48"/>
      <c r="G168" s="28">
        <f t="shared" si="7"/>
        <v>4461.9506340269263</v>
      </c>
      <c r="H168" s="18" t="s">
        <v>187</v>
      </c>
      <c r="I168" s="3">
        <v>45889</v>
      </c>
      <c r="J168" s="19"/>
      <c r="K168" s="51"/>
      <c r="L168" s="7"/>
      <c r="M168" s="18"/>
      <c r="N168"/>
      <c r="O168"/>
      <c r="P168"/>
      <c r="Q168"/>
    </row>
    <row r="169" spans="1:108" ht="18.75" x14ac:dyDescent="0.25">
      <c r="A169" s="66"/>
      <c r="B169" s="63"/>
      <c r="C169" s="28">
        <v>7452.9285315614588</v>
      </c>
      <c r="D169" s="51"/>
      <c r="E169" s="54"/>
      <c r="F169" s="48"/>
      <c r="G169" s="28">
        <f t="shared" si="7"/>
        <v>7452.9285315614588</v>
      </c>
      <c r="H169" s="18" t="s">
        <v>188</v>
      </c>
      <c r="I169" s="3">
        <v>45889</v>
      </c>
      <c r="J169" s="19"/>
      <c r="K169" s="51"/>
      <c r="L169" s="7"/>
      <c r="M169" s="18"/>
      <c r="N169"/>
      <c r="O169"/>
      <c r="P169"/>
      <c r="Q169"/>
    </row>
    <row r="170" spans="1:108" ht="18.75" x14ac:dyDescent="0.25">
      <c r="A170" s="66"/>
      <c r="B170" s="63"/>
      <c r="C170" s="28">
        <v>4118.7236621787006</v>
      </c>
      <c r="D170" s="51"/>
      <c r="E170" s="54"/>
      <c r="F170" s="48"/>
      <c r="G170" s="28">
        <f t="shared" si="7"/>
        <v>4118.7236621787006</v>
      </c>
      <c r="H170" s="18" t="s">
        <v>189</v>
      </c>
      <c r="I170" s="3">
        <v>45889</v>
      </c>
      <c r="J170" s="19"/>
      <c r="K170" s="51"/>
      <c r="L170" s="7"/>
      <c r="M170" s="18"/>
      <c r="N170"/>
      <c r="O170"/>
      <c r="P170"/>
      <c r="Q170"/>
    </row>
    <row r="171" spans="1:108" ht="18.75" x14ac:dyDescent="0.25">
      <c r="A171" s="66"/>
      <c r="B171" s="63"/>
      <c r="C171" s="28">
        <v>3677.4318412309831</v>
      </c>
      <c r="D171" s="51"/>
      <c r="E171" s="54"/>
      <c r="F171" s="48"/>
      <c r="G171" s="28">
        <f t="shared" si="7"/>
        <v>3677.4318412309831</v>
      </c>
      <c r="H171" s="18" t="s">
        <v>190</v>
      </c>
      <c r="I171" s="3">
        <v>45889</v>
      </c>
      <c r="J171" s="19"/>
      <c r="K171" s="51"/>
      <c r="L171" s="7"/>
      <c r="M171" s="18"/>
      <c r="N171"/>
      <c r="O171"/>
      <c r="P171"/>
      <c r="Q171"/>
    </row>
    <row r="172" spans="1:108" ht="18.75" x14ac:dyDescent="0.25">
      <c r="A172" s="67"/>
      <c r="B172" s="64"/>
      <c r="C172" s="28">
        <v>3138.075171183772</v>
      </c>
      <c r="D172" s="52"/>
      <c r="E172" s="55"/>
      <c r="F172" s="49"/>
      <c r="G172" s="28">
        <f t="shared" si="7"/>
        <v>3138.075171183772</v>
      </c>
      <c r="H172" s="18" t="s">
        <v>191</v>
      </c>
      <c r="I172" s="3">
        <v>45889</v>
      </c>
      <c r="J172" s="19">
        <v>1</v>
      </c>
      <c r="K172" s="52"/>
      <c r="L172" s="7"/>
      <c r="M172" s="18"/>
      <c r="N172"/>
      <c r="O172"/>
      <c r="P172"/>
      <c r="Q172"/>
    </row>
    <row r="173" spans="1:108" s="16" customFormat="1" ht="15.75" x14ac:dyDescent="0.25">
      <c r="A173" s="70" t="s">
        <v>194</v>
      </c>
      <c r="B173" s="71"/>
      <c r="C173" s="39">
        <f>SUM(C156:C172)</f>
        <v>89645.442447631358</v>
      </c>
      <c r="D173" s="25"/>
      <c r="E173" s="25"/>
      <c r="F173" s="25"/>
      <c r="G173" s="24">
        <f>SUM(G156:G172)</f>
        <v>89645.442447631358</v>
      </c>
      <c r="H173" s="25"/>
      <c r="I173" s="25"/>
      <c r="J173" s="14"/>
      <c r="K173" s="15"/>
      <c r="L173" s="15"/>
      <c r="M173" s="32"/>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row>
    <row r="174" spans="1:108" ht="15.75" x14ac:dyDescent="0.25">
      <c r="A174" s="75" t="s">
        <v>198</v>
      </c>
      <c r="B174" s="75"/>
      <c r="C174" s="21">
        <f>C17+C31+C59+C82+C113+C130+C155+C173</f>
        <v>1352622.6340000001</v>
      </c>
      <c r="D174" s="35"/>
      <c r="E174" s="35"/>
      <c r="F174" s="35"/>
      <c r="G174" s="35">
        <f>G17+G31+G59+G82+G113+G130+G155+G173</f>
        <v>1352622.6340000001</v>
      </c>
      <c r="H174" s="9"/>
      <c r="I174" s="9"/>
      <c r="J174" s="10"/>
      <c r="K174" s="9"/>
      <c r="L174" s="9"/>
      <c r="M174" s="9"/>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row>
    <row r="175" spans="1:108" ht="31.5" x14ac:dyDescent="0.25">
      <c r="A175" s="2"/>
      <c r="B175" s="2" t="s">
        <v>192</v>
      </c>
      <c r="C175" s="36"/>
      <c r="D175" s="7" t="s">
        <v>21</v>
      </c>
      <c r="E175" s="7" t="s">
        <v>193</v>
      </c>
      <c r="F175" s="17"/>
      <c r="G175" s="29"/>
      <c r="H175" s="18"/>
      <c r="I175" s="3"/>
      <c r="J175" s="19"/>
      <c r="K175" s="7"/>
      <c r="L175" s="7"/>
      <c r="M175" s="34"/>
      <c r="N175"/>
      <c r="O175"/>
      <c r="P175"/>
      <c r="Q175"/>
    </row>
    <row r="176" spans="1:108" x14ac:dyDescent="0.25">
      <c r="F176" s="6"/>
      <c r="G176" s="6"/>
      <c r="H176" s="8"/>
    </row>
    <row r="177" spans="5:8" x14ac:dyDescent="0.25">
      <c r="F177" s="6"/>
      <c r="G177" s="6"/>
      <c r="H177" s="8"/>
    </row>
    <row r="178" spans="5:8" x14ac:dyDescent="0.25">
      <c r="F178" s="6"/>
      <c r="G178" s="6"/>
    </row>
    <row r="179" spans="5:8" ht="20.25" x14ac:dyDescent="0.3">
      <c r="E179" s="45"/>
      <c r="F179" s="43"/>
    </row>
    <row r="180" spans="5:8" ht="20.25" x14ac:dyDescent="0.3">
      <c r="E180" s="46"/>
      <c r="F180" s="43"/>
    </row>
    <row r="181" spans="5:8" ht="20.25" x14ac:dyDescent="0.3">
      <c r="E181" s="44"/>
      <c r="F181" s="43"/>
    </row>
    <row r="182" spans="5:8" ht="20.25" x14ac:dyDescent="0.3">
      <c r="E182" s="44"/>
      <c r="F182" s="43"/>
    </row>
    <row r="183" spans="5:8" ht="20.25" x14ac:dyDescent="0.3">
      <c r="E183" s="44"/>
      <c r="F183" s="43"/>
    </row>
  </sheetData>
  <sheetProtection selectLockedCells="1" selectUnlockedCells="1"/>
  <autoFilter ref="A3:M174"/>
  <mergeCells count="64">
    <mergeCell ref="F4:F16"/>
    <mergeCell ref="A1:M2"/>
    <mergeCell ref="M4:M13"/>
    <mergeCell ref="M14:M16"/>
    <mergeCell ref="K4:K16"/>
    <mergeCell ref="B4:B16"/>
    <mergeCell ref="A4:A16"/>
    <mergeCell ref="B156:B172"/>
    <mergeCell ref="A156:A172"/>
    <mergeCell ref="E4:E16"/>
    <mergeCell ref="D4:D16"/>
    <mergeCell ref="E18:E30"/>
    <mergeCell ref="E32:E58"/>
    <mergeCell ref="A174:B174"/>
    <mergeCell ref="A82:B82"/>
    <mergeCell ref="A155:B155"/>
    <mergeCell ref="F131:F154"/>
    <mergeCell ref="K131:K154"/>
    <mergeCell ref="E156:E172"/>
    <mergeCell ref="F156:F172"/>
    <mergeCell ref="D156:D172"/>
    <mergeCell ref="K156:K172"/>
    <mergeCell ref="A17:B17"/>
    <mergeCell ref="D18:D30"/>
    <mergeCell ref="B18:B30"/>
    <mergeCell ref="B131:B154"/>
    <mergeCell ref="A131:A154"/>
    <mergeCell ref="M32:M36"/>
    <mergeCell ref="A59:B59"/>
    <mergeCell ref="M156:M157"/>
    <mergeCell ref="A130:B130"/>
    <mergeCell ref="A113:B113"/>
    <mergeCell ref="K114:K129"/>
    <mergeCell ref="F114:F129"/>
    <mergeCell ref="E131:E154"/>
    <mergeCell ref="D131:D154"/>
    <mergeCell ref="F32:F58"/>
    <mergeCell ref="M60:M66"/>
    <mergeCell ref="M83:M84"/>
    <mergeCell ref="A173:B173"/>
    <mergeCell ref="E114:E129"/>
    <mergeCell ref="D114:D129"/>
    <mergeCell ref="B114:B129"/>
    <mergeCell ref="A114:A129"/>
    <mergeCell ref="A18:A30"/>
    <mergeCell ref="K32:K58"/>
    <mergeCell ref="E60:E81"/>
    <mergeCell ref="D60:D81"/>
    <mergeCell ref="B60:B81"/>
    <mergeCell ref="A60:A81"/>
    <mergeCell ref="K60:K81"/>
    <mergeCell ref="A31:B31"/>
    <mergeCell ref="F18:F30"/>
    <mergeCell ref="K18:K30"/>
    <mergeCell ref="A83:A112"/>
    <mergeCell ref="F83:F112"/>
    <mergeCell ref="D32:D58"/>
    <mergeCell ref="B32:B58"/>
    <mergeCell ref="A32:A58"/>
    <mergeCell ref="F60:F81"/>
    <mergeCell ref="K83:K112"/>
    <mergeCell ref="E83:E112"/>
    <mergeCell ref="D83:D112"/>
    <mergeCell ref="B83:B112"/>
  </mergeCells>
  <pageMargins left="0.70866141732283472" right="0.70866141732283472" top="0.35433070866141736" bottom="0.35433070866141736" header="0.51181102362204722" footer="0.51181102362204722"/>
  <pageSetup paperSize="9" scale="33" firstPageNumber="0" fitToHeight="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Мариян Ирина Анатольевна</dc:creator>
  <cp:lastModifiedBy>Абазокова Алина Зауровна</cp:lastModifiedBy>
  <cp:lastPrinted>2025-06-05T06:17:44Z</cp:lastPrinted>
  <dcterms:created xsi:type="dcterms:W3CDTF">2015-10-27T12:23:33Z</dcterms:created>
  <dcterms:modified xsi:type="dcterms:W3CDTF">2025-06-05T06:17:48Z</dcterms:modified>
</cp:coreProperties>
</file>